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ocuments\Фин.менеджмент\2025\"/>
    </mc:Choice>
  </mc:AlternateContent>
  <xr:revisionPtr revIDLastSave="0" documentId="13_ncr:1_{8ABE434F-C540-473E-AC2F-CE880D079CA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8.03.2026 РАМЗЭС" sheetId="1" r:id="rId1"/>
  </sheets>
  <definedNames>
    <definedName name="_xlnm._FilterDatabase" localSheetId="0" hidden="1">'18.03.2026 РАМЗЭС'!$A$2:$V$371</definedName>
    <definedName name="_xlnm.Print_Titles" localSheetId="0">'18.03.2026 РАМЗЭС'!#REF!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25" i="1" l="1"/>
  <c r="P325" i="1"/>
  <c r="R312" i="1"/>
  <c r="P312" i="1"/>
  <c r="R231" i="1"/>
  <c r="P231" i="1"/>
  <c r="R217" i="1"/>
  <c r="P217" i="1"/>
  <c r="R174" i="1"/>
  <c r="P174" i="1"/>
  <c r="R162" i="1"/>
  <c r="P162" i="1"/>
  <c r="R142" i="1"/>
  <c r="P142" i="1"/>
  <c r="R139" i="1"/>
  <c r="P139" i="1"/>
  <c r="R98" i="1"/>
  <c r="P98" i="1"/>
  <c r="R82" i="1"/>
  <c r="P82" i="1"/>
  <c r="R54" i="1"/>
  <c r="P54" i="1"/>
  <c r="R50" i="1"/>
  <c r="P367" i="1"/>
  <c r="P364" i="1"/>
  <c r="P362" i="1"/>
  <c r="P355" i="1"/>
  <c r="P354" i="1"/>
  <c r="P349" i="1"/>
  <c r="P347" i="1"/>
  <c r="P343" i="1"/>
  <c r="P340" i="1"/>
  <c r="P339" i="1"/>
  <c r="P338" i="1"/>
  <c r="P332" i="1"/>
  <c r="P330" i="1"/>
  <c r="P327" i="1"/>
  <c r="P323" i="1"/>
  <c r="P322" i="1"/>
  <c r="P320" i="1"/>
  <c r="P319" i="1"/>
  <c r="P314" i="1"/>
  <c r="P313" i="1"/>
  <c r="P311" i="1"/>
  <c r="P309" i="1"/>
  <c r="P308" i="1"/>
  <c r="P305" i="1"/>
  <c r="P304" i="1"/>
  <c r="P301" i="1"/>
  <c r="P295" i="1"/>
  <c r="P292" i="1"/>
  <c r="P282" i="1"/>
  <c r="P279" i="1"/>
  <c r="P272" i="1"/>
  <c r="P270" i="1"/>
  <c r="P264" i="1"/>
  <c r="P254" i="1"/>
  <c r="P252" i="1"/>
  <c r="P244" i="1"/>
  <c r="P241" i="1"/>
  <c r="P238" i="1"/>
  <c r="P235" i="1"/>
  <c r="P219" i="1"/>
  <c r="P215" i="1"/>
  <c r="P209" i="1"/>
  <c r="P207" i="1"/>
  <c r="P204" i="1"/>
  <c r="P200" i="1"/>
  <c r="Q197" i="1"/>
  <c r="P197" i="1"/>
  <c r="R197" i="1" s="1"/>
  <c r="P198" i="1"/>
  <c r="P196" i="1"/>
  <c r="P192" i="1"/>
  <c r="P191" i="1"/>
  <c r="P190" i="1"/>
  <c r="P185" i="1"/>
  <c r="P180" i="1"/>
  <c r="P179" i="1"/>
  <c r="P178" i="1"/>
  <c r="P169" i="1"/>
  <c r="P168" i="1"/>
  <c r="P167" i="1"/>
  <c r="P141" i="1"/>
  <c r="P140" i="1"/>
  <c r="P138" i="1"/>
  <c r="P118" i="1"/>
  <c r="P113" i="1"/>
  <c r="P111" i="1"/>
  <c r="P110" i="1"/>
  <c r="P109" i="1"/>
  <c r="P101" i="1"/>
  <c r="P97" i="1"/>
  <c r="P95" i="1"/>
  <c r="P93" i="1"/>
  <c r="P92" i="1"/>
  <c r="P90" i="1"/>
  <c r="P89" i="1"/>
  <c r="P87" i="1"/>
  <c r="P70" i="1"/>
  <c r="P85" i="1"/>
  <c r="P83" i="1"/>
  <c r="P81" i="1"/>
  <c r="P80" i="1"/>
  <c r="P77" i="1"/>
  <c r="P76" i="1"/>
  <c r="P71" i="1"/>
  <c r="P67" i="1"/>
  <c r="Q63" i="1"/>
  <c r="P63" i="1"/>
  <c r="R63" i="1" s="1"/>
  <c r="P61" i="1"/>
  <c r="P57" i="1"/>
  <c r="P56" i="1"/>
  <c r="P55" i="1"/>
  <c r="P51" i="1"/>
  <c r="P50" i="1"/>
  <c r="P47" i="1"/>
  <c r="P44" i="1"/>
  <c r="P37" i="1"/>
  <c r="P36" i="1"/>
  <c r="P25" i="1"/>
  <c r="P22" i="1"/>
  <c r="P21" i="1"/>
  <c r="P20" i="1"/>
  <c r="P19" i="1"/>
  <c r="P18" i="1"/>
  <c r="P17" i="1"/>
  <c r="P14" i="1"/>
  <c r="Q30" i="1"/>
  <c r="P30" i="1"/>
  <c r="R30" i="1" s="1"/>
  <c r="Q360" i="1"/>
  <c r="P360" i="1"/>
  <c r="R360" i="1" s="1"/>
  <c r="Q358" i="1"/>
  <c r="P358" i="1"/>
  <c r="R358" i="1" s="1"/>
  <c r="Q357" i="1"/>
  <c r="P357" i="1"/>
  <c r="R357" i="1" s="1"/>
  <c r="Q356" i="1"/>
  <c r="P356" i="1"/>
  <c r="R356" i="1" s="1"/>
  <c r="Q348" i="1"/>
  <c r="P348" i="1"/>
  <c r="R348" i="1" s="1"/>
  <c r="P341" i="1"/>
  <c r="R341" i="1" s="1"/>
  <c r="Q341" i="1"/>
  <c r="Q337" i="1"/>
  <c r="P337" i="1"/>
  <c r="R337" i="1" s="1"/>
  <c r="Q336" i="1"/>
  <c r="P336" i="1"/>
  <c r="R336" i="1" s="1"/>
  <c r="Q335" i="1"/>
  <c r="P335" i="1"/>
  <c r="R335" i="1" s="1"/>
  <c r="Q333" i="1"/>
  <c r="P333" i="1"/>
  <c r="R333" i="1" s="1"/>
  <c r="Q331" i="1"/>
  <c r="P331" i="1"/>
  <c r="R331" i="1" s="1"/>
  <c r="Q329" i="1"/>
  <c r="P329" i="1"/>
  <c r="R329" i="1" s="1"/>
  <c r="Q318" i="1"/>
  <c r="P318" i="1"/>
  <c r="R318" i="1" s="1"/>
  <c r="Q303" i="1"/>
  <c r="P303" i="1"/>
  <c r="R303" i="1" s="1"/>
  <c r="Q285" i="1"/>
  <c r="P285" i="1"/>
  <c r="R285" i="1" s="1"/>
  <c r="Q284" i="1"/>
  <c r="P284" i="1"/>
  <c r="R284" i="1" s="1"/>
  <c r="Q277" i="1"/>
  <c r="P277" i="1"/>
  <c r="R277" i="1" s="1"/>
  <c r="Q273" i="1"/>
  <c r="P273" i="1"/>
  <c r="R273" i="1" s="1"/>
  <c r="Q257" i="1"/>
  <c r="P257" i="1"/>
  <c r="R257" i="1" s="1"/>
  <c r="Q249" i="1"/>
  <c r="P249" i="1"/>
  <c r="R249" i="1" s="1"/>
  <c r="Q248" i="1"/>
  <c r="P248" i="1"/>
  <c r="R248" i="1" s="1"/>
  <c r="R245" i="1"/>
  <c r="Q245" i="1"/>
  <c r="P245" i="1"/>
  <c r="P242" i="1"/>
  <c r="R242" i="1" s="1"/>
  <c r="Q242" i="1"/>
  <c r="Q240" i="1"/>
  <c r="P240" i="1"/>
  <c r="R240" i="1" s="1"/>
  <c r="Q239" i="1"/>
  <c r="P239" i="1"/>
  <c r="R239" i="1" s="1"/>
  <c r="Q237" i="1"/>
  <c r="P237" i="1"/>
  <c r="R237" i="1" s="1"/>
  <c r="Q236" i="1"/>
  <c r="P236" i="1"/>
  <c r="R236" i="1" s="1"/>
  <c r="Q218" i="1"/>
  <c r="P218" i="1"/>
  <c r="R218" i="1" s="1"/>
  <c r="P211" i="1"/>
  <c r="Q211" i="1"/>
  <c r="R211" i="1"/>
  <c r="P212" i="1"/>
  <c r="R212" i="1" s="1"/>
  <c r="Q212" i="1"/>
  <c r="P210" i="1"/>
  <c r="R210" i="1" s="1"/>
  <c r="Q210" i="1"/>
  <c r="Q208" i="1"/>
  <c r="P208" i="1"/>
  <c r="R208" i="1" s="1"/>
  <c r="Q206" i="1"/>
  <c r="P206" i="1"/>
  <c r="R206" i="1" s="1"/>
  <c r="Q205" i="1"/>
  <c r="P205" i="1"/>
  <c r="R205" i="1" s="1"/>
  <c r="Q202" i="1"/>
  <c r="P202" i="1"/>
  <c r="R202" i="1" s="1"/>
  <c r="Q201" i="1"/>
  <c r="P201" i="1"/>
  <c r="R201" i="1" s="1"/>
  <c r="Q194" i="1"/>
  <c r="P194" i="1"/>
  <c r="R194" i="1" s="1"/>
  <c r="Q188" i="1"/>
  <c r="P188" i="1"/>
  <c r="R188" i="1" s="1"/>
  <c r="Q187" i="1"/>
  <c r="P187" i="1"/>
  <c r="R187" i="1" s="1"/>
  <c r="Q161" i="1"/>
  <c r="P161" i="1"/>
  <c r="R161" i="1" s="1"/>
  <c r="Q155" i="1"/>
  <c r="P155" i="1"/>
  <c r="R155" i="1" s="1"/>
  <c r="P159" i="1"/>
  <c r="Q159" i="1"/>
  <c r="R159" i="1"/>
  <c r="Q145" i="1"/>
  <c r="P145" i="1"/>
  <c r="R145" i="1" s="1"/>
  <c r="Q144" i="1"/>
  <c r="P144" i="1"/>
  <c r="R144" i="1" s="1"/>
  <c r="Q134" i="1"/>
  <c r="P134" i="1"/>
  <c r="R134" i="1" s="1"/>
  <c r="Q133" i="1"/>
  <c r="P133" i="1"/>
  <c r="R133" i="1" s="1"/>
  <c r="Q131" i="1"/>
  <c r="P131" i="1"/>
  <c r="R131" i="1" s="1"/>
  <c r="Q130" i="1"/>
  <c r="P130" i="1"/>
  <c r="R130" i="1" s="1"/>
  <c r="Q129" i="1"/>
  <c r="P129" i="1"/>
  <c r="R129" i="1" s="1"/>
  <c r="Q128" i="1"/>
  <c r="P128" i="1"/>
  <c r="R128" i="1" s="1"/>
  <c r="Q127" i="1"/>
  <c r="P127" i="1"/>
  <c r="R127" i="1" s="1"/>
  <c r="Q125" i="1"/>
  <c r="P125" i="1"/>
  <c r="R125" i="1" s="1"/>
  <c r="Q124" i="1"/>
  <c r="P124" i="1"/>
  <c r="R124" i="1" s="1"/>
  <c r="Q123" i="1"/>
  <c r="P123" i="1"/>
  <c r="R123" i="1" s="1"/>
  <c r="Q121" i="1"/>
  <c r="P121" i="1"/>
  <c r="R121" i="1" s="1"/>
  <c r="Q120" i="1"/>
  <c r="P120" i="1"/>
  <c r="R120" i="1" s="1"/>
  <c r="Q119" i="1"/>
  <c r="P119" i="1"/>
  <c r="R119" i="1" s="1"/>
  <c r="Q116" i="1"/>
  <c r="P116" i="1"/>
  <c r="R116" i="1" s="1"/>
  <c r="Q108" i="1"/>
  <c r="P108" i="1"/>
  <c r="R108" i="1" s="1"/>
  <c r="Q107" i="1"/>
  <c r="P107" i="1"/>
  <c r="R107" i="1" s="1"/>
  <c r="Q106" i="1"/>
  <c r="P106" i="1"/>
  <c r="R106" i="1" s="1"/>
  <c r="Q105" i="1"/>
  <c r="P105" i="1"/>
  <c r="R105" i="1" s="1"/>
  <c r="Q94" i="1"/>
  <c r="P94" i="1"/>
  <c r="R94" i="1" s="1"/>
  <c r="Q86" i="1"/>
  <c r="P86" i="1"/>
  <c r="R86" i="1" s="1"/>
  <c r="Q73" i="1"/>
  <c r="P73" i="1"/>
  <c r="R73" i="1" s="1"/>
  <c r="Q68" i="1"/>
  <c r="P68" i="1"/>
  <c r="R68" i="1" s="1"/>
  <c r="Q65" i="1"/>
  <c r="P65" i="1"/>
  <c r="R65" i="1" s="1"/>
  <c r="Q42" i="1"/>
  <c r="P42" i="1"/>
  <c r="R42" i="1" s="1"/>
  <c r="Q41" i="1"/>
  <c r="P41" i="1"/>
  <c r="R41" i="1" s="1"/>
  <c r="Q38" i="1"/>
  <c r="P38" i="1"/>
  <c r="R38" i="1" s="1"/>
  <c r="Q33" i="1"/>
  <c r="P33" i="1"/>
  <c r="R33" i="1" s="1"/>
  <c r="R371" i="1"/>
  <c r="Q371" i="1"/>
  <c r="P371" i="1"/>
  <c r="R370" i="1"/>
  <c r="Q370" i="1"/>
  <c r="P370" i="1"/>
  <c r="R369" i="1"/>
  <c r="Q369" i="1"/>
  <c r="P369" i="1"/>
  <c r="R368" i="1"/>
  <c r="Q368" i="1"/>
  <c r="P368" i="1"/>
  <c r="R366" i="1"/>
  <c r="Q366" i="1"/>
  <c r="P366" i="1"/>
  <c r="R365" i="1"/>
  <c r="Q365" i="1"/>
  <c r="P365" i="1"/>
  <c r="R363" i="1"/>
  <c r="Q363" i="1"/>
  <c r="P363" i="1"/>
  <c r="R361" i="1"/>
  <c r="Q361" i="1"/>
  <c r="P361" i="1"/>
  <c r="R359" i="1"/>
  <c r="Q359" i="1"/>
  <c r="P359" i="1"/>
  <c r="R353" i="1"/>
  <c r="Q353" i="1"/>
  <c r="P353" i="1"/>
  <c r="R352" i="1"/>
  <c r="Q352" i="1"/>
  <c r="P352" i="1"/>
  <c r="R351" i="1"/>
  <c r="Q351" i="1"/>
  <c r="P351" i="1"/>
  <c r="R350" i="1"/>
  <c r="Q350" i="1"/>
  <c r="P350" i="1"/>
  <c r="R346" i="1"/>
  <c r="Q346" i="1"/>
  <c r="P346" i="1"/>
  <c r="R345" i="1"/>
  <c r="Q345" i="1"/>
  <c r="P345" i="1"/>
  <c r="R344" i="1"/>
  <c r="Q344" i="1"/>
  <c r="P344" i="1"/>
  <c r="R342" i="1"/>
  <c r="Q342" i="1"/>
  <c r="P342" i="1"/>
  <c r="R334" i="1"/>
  <c r="Q334" i="1"/>
  <c r="P334" i="1"/>
  <c r="R328" i="1"/>
  <c r="Q328" i="1"/>
  <c r="P328" i="1"/>
  <c r="R326" i="1"/>
  <c r="Q326" i="1"/>
  <c r="P326" i="1"/>
  <c r="R324" i="1"/>
  <c r="Q324" i="1"/>
  <c r="P324" i="1"/>
  <c r="R321" i="1"/>
  <c r="Q321" i="1"/>
  <c r="P321" i="1"/>
  <c r="R317" i="1"/>
  <c r="Q317" i="1"/>
  <c r="P317" i="1"/>
  <c r="R316" i="1"/>
  <c r="Q316" i="1"/>
  <c r="P316" i="1"/>
  <c r="R315" i="1"/>
  <c r="Q315" i="1"/>
  <c r="P315" i="1"/>
  <c r="R310" i="1"/>
  <c r="Q310" i="1"/>
  <c r="P310" i="1"/>
  <c r="R307" i="1"/>
  <c r="Q307" i="1"/>
  <c r="P307" i="1"/>
  <c r="R306" i="1"/>
  <c r="Q306" i="1"/>
  <c r="P306" i="1"/>
  <c r="R302" i="1"/>
  <c r="Q302" i="1"/>
  <c r="P302" i="1"/>
  <c r="R300" i="1"/>
  <c r="Q300" i="1"/>
  <c r="P300" i="1"/>
  <c r="R299" i="1"/>
  <c r="Q299" i="1"/>
  <c r="P299" i="1"/>
  <c r="R298" i="1"/>
  <c r="Q298" i="1"/>
  <c r="P298" i="1"/>
  <c r="R297" i="1"/>
  <c r="Q297" i="1"/>
  <c r="P297" i="1"/>
  <c r="R296" i="1"/>
  <c r="Q296" i="1"/>
  <c r="P296" i="1"/>
  <c r="R294" i="1"/>
  <c r="Q294" i="1"/>
  <c r="P294" i="1"/>
  <c r="R293" i="1"/>
  <c r="Q293" i="1"/>
  <c r="P293" i="1"/>
  <c r="R291" i="1"/>
  <c r="Q291" i="1"/>
  <c r="P291" i="1"/>
  <c r="R290" i="1"/>
  <c r="Q290" i="1"/>
  <c r="P290" i="1"/>
  <c r="R289" i="1"/>
  <c r="Q289" i="1"/>
  <c r="P289" i="1"/>
  <c r="R288" i="1"/>
  <c r="Q288" i="1"/>
  <c r="P288" i="1"/>
  <c r="R287" i="1"/>
  <c r="Q287" i="1"/>
  <c r="P287" i="1"/>
  <c r="R286" i="1"/>
  <c r="Q286" i="1"/>
  <c r="P286" i="1"/>
  <c r="R283" i="1"/>
  <c r="Q283" i="1"/>
  <c r="P283" i="1"/>
  <c r="R281" i="1"/>
  <c r="Q281" i="1"/>
  <c r="P281" i="1"/>
  <c r="R280" i="1"/>
  <c r="Q280" i="1"/>
  <c r="P280" i="1"/>
  <c r="R278" i="1"/>
  <c r="Q278" i="1"/>
  <c r="P278" i="1"/>
  <c r="R276" i="1"/>
  <c r="Q276" i="1"/>
  <c r="P276" i="1"/>
  <c r="R275" i="1"/>
  <c r="Q275" i="1"/>
  <c r="P275" i="1"/>
  <c r="R274" i="1"/>
  <c r="Q274" i="1"/>
  <c r="P274" i="1"/>
  <c r="R271" i="1"/>
  <c r="Q271" i="1"/>
  <c r="P271" i="1"/>
  <c r="R269" i="1"/>
  <c r="Q269" i="1"/>
  <c r="P269" i="1"/>
  <c r="R268" i="1"/>
  <c r="Q268" i="1"/>
  <c r="P268" i="1"/>
  <c r="R267" i="1"/>
  <c r="Q267" i="1"/>
  <c r="P267" i="1"/>
  <c r="R266" i="1"/>
  <c r="Q266" i="1"/>
  <c r="P266" i="1"/>
  <c r="R265" i="1"/>
  <c r="Q265" i="1"/>
  <c r="P265" i="1"/>
  <c r="R263" i="1"/>
  <c r="Q263" i="1"/>
  <c r="P263" i="1"/>
  <c r="R262" i="1"/>
  <c r="Q262" i="1"/>
  <c r="P262" i="1"/>
  <c r="R261" i="1"/>
  <c r="Q261" i="1"/>
  <c r="P261" i="1"/>
  <c r="R260" i="1"/>
  <c r="Q260" i="1"/>
  <c r="P260" i="1"/>
  <c r="R259" i="1"/>
  <c r="Q259" i="1"/>
  <c r="P259" i="1"/>
  <c r="R258" i="1"/>
  <c r="Q258" i="1"/>
  <c r="P258" i="1"/>
  <c r="R256" i="1"/>
  <c r="Q256" i="1"/>
  <c r="P256" i="1"/>
  <c r="R255" i="1"/>
  <c r="Q255" i="1"/>
  <c r="P255" i="1"/>
  <c r="R253" i="1"/>
  <c r="Q253" i="1"/>
  <c r="P253" i="1"/>
  <c r="R251" i="1"/>
  <c r="Q251" i="1"/>
  <c r="P251" i="1"/>
  <c r="R250" i="1"/>
  <c r="Q250" i="1"/>
  <c r="P250" i="1"/>
  <c r="R247" i="1"/>
  <c r="Q247" i="1"/>
  <c r="P247" i="1"/>
  <c r="R246" i="1"/>
  <c r="Q246" i="1"/>
  <c r="P246" i="1"/>
  <c r="R243" i="1"/>
  <c r="Q243" i="1"/>
  <c r="P243" i="1"/>
  <c r="R234" i="1"/>
  <c r="Q234" i="1"/>
  <c r="P234" i="1"/>
  <c r="R233" i="1"/>
  <c r="Q233" i="1"/>
  <c r="P233" i="1"/>
  <c r="R232" i="1"/>
  <c r="Q232" i="1"/>
  <c r="P232" i="1"/>
  <c r="R230" i="1"/>
  <c r="Q230" i="1"/>
  <c r="P230" i="1"/>
  <c r="R229" i="1"/>
  <c r="Q229" i="1"/>
  <c r="P229" i="1"/>
  <c r="R228" i="1"/>
  <c r="Q228" i="1"/>
  <c r="P228" i="1"/>
  <c r="R227" i="1"/>
  <c r="Q227" i="1"/>
  <c r="P227" i="1"/>
  <c r="R226" i="1"/>
  <c r="Q226" i="1"/>
  <c r="P226" i="1"/>
  <c r="R225" i="1"/>
  <c r="Q225" i="1"/>
  <c r="P225" i="1"/>
  <c r="R224" i="1"/>
  <c r="Q224" i="1"/>
  <c r="P224" i="1"/>
  <c r="R223" i="1"/>
  <c r="Q223" i="1"/>
  <c r="P223" i="1"/>
  <c r="R222" i="1"/>
  <c r="Q222" i="1"/>
  <c r="P222" i="1"/>
  <c r="R221" i="1"/>
  <c r="Q221" i="1"/>
  <c r="P221" i="1"/>
  <c r="R220" i="1"/>
  <c r="Q220" i="1"/>
  <c r="P220" i="1"/>
  <c r="R216" i="1"/>
  <c r="Q216" i="1"/>
  <c r="P216" i="1"/>
  <c r="R214" i="1"/>
  <c r="Q214" i="1"/>
  <c r="P214" i="1"/>
  <c r="R213" i="1"/>
  <c r="Q213" i="1"/>
  <c r="P213" i="1"/>
  <c r="R203" i="1"/>
  <c r="Q203" i="1"/>
  <c r="P203" i="1"/>
  <c r="R199" i="1"/>
  <c r="Q199" i="1"/>
  <c r="P199" i="1"/>
  <c r="R195" i="1"/>
  <c r="Q195" i="1"/>
  <c r="P195" i="1"/>
  <c r="R193" i="1"/>
  <c r="Q193" i="1"/>
  <c r="P193" i="1"/>
  <c r="R189" i="1"/>
  <c r="Q189" i="1"/>
  <c r="P189" i="1"/>
  <c r="R186" i="1"/>
  <c r="Q186" i="1"/>
  <c r="P186" i="1"/>
  <c r="R184" i="1"/>
  <c r="Q184" i="1"/>
  <c r="P184" i="1"/>
  <c r="R183" i="1"/>
  <c r="Q183" i="1"/>
  <c r="P183" i="1"/>
  <c r="R182" i="1"/>
  <c r="Q182" i="1"/>
  <c r="P182" i="1"/>
  <c r="R181" i="1"/>
  <c r="Q181" i="1"/>
  <c r="P181" i="1"/>
  <c r="R177" i="1"/>
  <c r="Q177" i="1"/>
  <c r="P177" i="1"/>
  <c r="R176" i="1"/>
  <c r="Q176" i="1"/>
  <c r="P176" i="1"/>
  <c r="R175" i="1"/>
  <c r="Q175" i="1"/>
  <c r="P175" i="1"/>
  <c r="R173" i="1"/>
  <c r="Q173" i="1"/>
  <c r="P173" i="1"/>
  <c r="R172" i="1"/>
  <c r="Q172" i="1"/>
  <c r="P172" i="1"/>
  <c r="R171" i="1"/>
  <c r="Q171" i="1"/>
  <c r="P171" i="1"/>
  <c r="R170" i="1"/>
  <c r="Q170" i="1"/>
  <c r="P170" i="1"/>
  <c r="R166" i="1"/>
  <c r="Q166" i="1"/>
  <c r="P166" i="1"/>
  <c r="R165" i="1"/>
  <c r="Q165" i="1"/>
  <c r="P165" i="1"/>
  <c r="R164" i="1"/>
  <c r="Q164" i="1"/>
  <c r="P164" i="1"/>
  <c r="R163" i="1"/>
  <c r="Q163" i="1"/>
  <c r="P163" i="1"/>
  <c r="R160" i="1"/>
  <c r="Q160" i="1"/>
  <c r="P160" i="1"/>
  <c r="R158" i="1"/>
  <c r="Q158" i="1"/>
  <c r="P158" i="1"/>
  <c r="R157" i="1"/>
  <c r="Q157" i="1"/>
  <c r="P157" i="1"/>
  <c r="R156" i="1"/>
  <c r="Q156" i="1"/>
  <c r="P156" i="1"/>
  <c r="R154" i="1"/>
  <c r="Q154" i="1"/>
  <c r="P154" i="1"/>
  <c r="R153" i="1"/>
  <c r="Q153" i="1"/>
  <c r="P153" i="1"/>
  <c r="R143" i="1"/>
  <c r="Q143" i="1"/>
  <c r="P143" i="1"/>
  <c r="R137" i="1"/>
  <c r="Q137" i="1"/>
  <c r="P137" i="1"/>
  <c r="R136" i="1"/>
  <c r="Q136" i="1"/>
  <c r="P136" i="1"/>
  <c r="R135" i="1"/>
  <c r="Q135" i="1"/>
  <c r="P135" i="1"/>
  <c r="R132" i="1"/>
  <c r="Q132" i="1"/>
  <c r="P132" i="1"/>
  <c r="R126" i="1"/>
  <c r="Q126" i="1"/>
  <c r="P126" i="1"/>
  <c r="R122" i="1"/>
  <c r="Q122" i="1"/>
  <c r="P122" i="1"/>
  <c r="R117" i="1"/>
  <c r="Q117" i="1"/>
  <c r="P117" i="1"/>
  <c r="R115" i="1"/>
  <c r="Q115" i="1"/>
  <c r="P115" i="1"/>
  <c r="R114" i="1"/>
  <c r="Q114" i="1"/>
  <c r="P114" i="1"/>
  <c r="R112" i="1"/>
  <c r="Q112" i="1"/>
  <c r="P112" i="1"/>
  <c r="R104" i="1"/>
  <c r="Q104" i="1"/>
  <c r="P104" i="1"/>
  <c r="R103" i="1"/>
  <c r="Q103" i="1"/>
  <c r="P103" i="1"/>
  <c r="R102" i="1"/>
  <c r="Q102" i="1"/>
  <c r="P102" i="1"/>
  <c r="R100" i="1"/>
  <c r="Q100" i="1"/>
  <c r="P100" i="1"/>
  <c r="R99" i="1"/>
  <c r="Q99" i="1"/>
  <c r="P99" i="1"/>
  <c r="R96" i="1"/>
  <c r="Q96" i="1"/>
  <c r="P96" i="1"/>
  <c r="R91" i="1"/>
  <c r="Q91" i="1"/>
  <c r="P91" i="1"/>
  <c r="R88" i="1"/>
  <c r="Q88" i="1"/>
  <c r="P88" i="1"/>
  <c r="R84" i="1"/>
  <c r="Q84" i="1"/>
  <c r="P84" i="1"/>
  <c r="R79" i="1"/>
  <c r="Q79" i="1"/>
  <c r="P79" i="1"/>
  <c r="R78" i="1"/>
  <c r="Q78" i="1"/>
  <c r="P78" i="1"/>
  <c r="R75" i="1"/>
  <c r="Q75" i="1"/>
  <c r="P75" i="1"/>
  <c r="R74" i="1"/>
  <c r="Q74" i="1"/>
  <c r="P74" i="1"/>
  <c r="R72" i="1"/>
  <c r="Q72" i="1"/>
  <c r="P72" i="1"/>
  <c r="R69" i="1"/>
  <c r="Q69" i="1"/>
  <c r="P69" i="1"/>
  <c r="R66" i="1"/>
  <c r="Q66" i="1"/>
  <c r="P66" i="1"/>
  <c r="R64" i="1"/>
  <c r="Q64" i="1"/>
  <c r="P64" i="1"/>
  <c r="R62" i="1"/>
  <c r="Q62" i="1"/>
  <c r="P62" i="1"/>
  <c r="R60" i="1"/>
  <c r="Q60" i="1"/>
  <c r="P60" i="1"/>
  <c r="R59" i="1"/>
  <c r="Q59" i="1"/>
  <c r="P59" i="1"/>
  <c r="R58" i="1"/>
  <c r="Q58" i="1"/>
  <c r="P58" i="1"/>
  <c r="R53" i="1"/>
  <c r="Q53" i="1"/>
  <c r="P53" i="1"/>
  <c r="R52" i="1"/>
  <c r="Q52" i="1"/>
  <c r="P52" i="1"/>
  <c r="R49" i="1"/>
  <c r="Q49" i="1"/>
  <c r="P49" i="1"/>
  <c r="R48" i="1"/>
  <c r="Q48" i="1"/>
  <c r="P48" i="1"/>
  <c r="R46" i="1"/>
  <c r="Q46" i="1"/>
  <c r="P46" i="1"/>
  <c r="R45" i="1"/>
  <c r="Q45" i="1"/>
  <c r="P45" i="1"/>
  <c r="R43" i="1"/>
  <c r="Q43" i="1"/>
  <c r="P43" i="1"/>
  <c r="R40" i="1"/>
  <c r="Q40" i="1"/>
  <c r="P40" i="1"/>
  <c r="R39" i="1"/>
  <c r="Q39" i="1"/>
  <c r="P39" i="1"/>
  <c r="R35" i="1"/>
  <c r="Q35" i="1"/>
  <c r="P35" i="1"/>
  <c r="R34" i="1"/>
  <c r="Q34" i="1"/>
  <c r="P34" i="1"/>
  <c r="R32" i="1"/>
  <c r="Q32" i="1"/>
  <c r="P32" i="1"/>
  <c r="R31" i="1"/>
  <c r="Q31" i="1"/>
  <c r="P31" i="1"/>
  <c r="R29" i="1"/>
  <c r="Q29" i="1"/>
  <c r="P29" i="1"/>
  <c r="R28" i="1"/>
  <c r="Q28" i="1"/>
  <c r="P28" i="1"/>
  <c r="R27" i="1"/>
  <c r="Q27" i="1"/>
  <c r="P27" i="1"/>
  <c r="R26" i="1"/>
  <c r="Q26" i="1"/>
  <c r="P26" i="1"/>
  <c r="R24" i="1"/>
  <c r="Q24" i="1"/>
  <c r="P24" i="1"/>
  <c r="R23" i="1"/>
  <c r="Q23" i="1"/>
  <c r="P23" i="1"/>
  <c r="R16" i="1"/>
  <c r="Q16" i="1"/>
  <c r="P16" i="1"/>
  <c r="R15" i="1"/>
  <c r="Q15" i="1"/>
  <c r="P15" i="1"/>
  <c r="R10" i="1"/>
  <c r="P10" i="1"/>
  <c r="Q10" i="1"/>
  <c r="P11" i="1"/>
  <c r="Q11" i="1"/>
  <c r="R11" i="1"/>
  <c r="P12" i="1"/>
  <c r="Q12" i="1"/>
  <c r="R12" i="1"/>
  <c r="P13" i="1"/>
  <c r="Q13" i="1"/>
  <c r="R13" i="1"/>
  <c r="R9" i="1"/>
  <c r="Q9" i="1"/>
  <c r="P9" i="1"/>
  <c r="R8" i="1"/>
  <c r="Q8" i="1"/>
  <c r="P8" i="1"/>
  <c r="R7" i="1"/>
  <c r="Q7" i="1"/>
  <c r="P7" i="1"/>
  <c r="R6" i="1"/>
  <c r="Q6" i="1"/>
  <c r="P6" i="1"/>
  <c r="R5" i="1"/>
  <c r="Q5" i="1"/>
  <c r="P5" i="1"/>
  <c r="R4" i="1"/>
  <c r="Q4" i="1"/>
  <c r="P4" i="1"/>
  <c r="R3" i="1"/>
  <c r="Q3" i="1"/>
  <c r="P3" i="1"/>
  <c r="Q146" i="1"/>
  <c r="P146" i="1"/>
  <c r="P148" i="1"/>
  <c r="R150" i="1"/>
  <c r="Q150" i="1"/>
  <c r="P150" i="1"/>
  <c r="R149" i="1"/>
  <c r="Q149" i="1"/>
  <c r="P149" i="1"/>
  <c r="R147" i="1"/>
  <c r="Q147" i="1"/>
  <c r="P147" i="1"/>
  <c r="R151" i="1"/>
  <c r="Q151" i="1"/>
  <c r="P151" i="1"/>
  <c r="P152" i="1"/>
  <c r="R152" i="1" s="1"/>
  <c r="Q152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" i="1"/>
  <c r="R146" i="1" l="1"/>
</calcChain>
</file>

<file path=xl/sharedStrings.xml><?xml version="1.0" encoding="utf-8"?>
<sst xmlns="http://schemas.openxmlformats.org/spreadsheetml/2006/main" count="4078" uniqueCount="433">
  <si>
    <t>Тип учреждения</t>
  </si>
  <si>
    <t>Вид учреждения</t>
  </si>
  <si>
    <t>Наименование учреждения</t>
  </si>
  <si>
    <t>Признак</t>
  </si>
  <si>
    <t>УН реестр. зап.</t>
  </si>
  <si>
    <t>Реестровый номер</t>
  </si>
  <si>
    <t>Наименование услуги</t>
  </si>
  <si>
    <t>Наименование показателя</t>
  </si>
  <si>
    <t>Вид показателя</t>
  </si>
  <si>
    <t>Единица измерения</t>
  </si>
  <si>
    <t>Тип показателя</t>
  </si>
  <si>
    <t>Процент выполнения за год</t>
  </si>
  <si>
    <t>Допустимое отклонение (%)</t>
  </si>
  <si>
    <t>Отклонение, превышающее допустимое</t>
  </si>
  <si>
    <t>Процент выполнения с учетом допустимого отклонения</t>
  </si>
  <si>
    <t>План</t>
  </si>
  <si>
    <t>Факт</t>
  </si>
  <si>
    <t>Автономное</t>
  </si>
  <si>
    <t>Автономное учреждение</t>
  </si>
  <si>
    <t>ГАУДПО ИО "УНИВЕРСИТЕТ НЕПРЕРЫВНОГО ОБРАЗОВАНИЯ И ИННОВАЦИЙ"</t>
  </si>
  <si>
    <t>1.Услуга</t>
  </si>
  <si>
    <t>804200О.99.0.ББ52АЖ24000</t>
  </si>
  <si>
    <t>ББ52</t>
  </si>
  <si>
    <t>Реализация дополнительных общеразвивающих программ (cоциально-педагогической)</t>
  </si>
  <si>
    <t>Количество человеко-часов</t>
  </si>
  <si>
    <t>Целевой</t>
  </si>
  <si>
    <t>Человеко-час</t>
  </si>
  <si>
    <t>Объема</t>
  </si>
  <si>
    <t>804200О.99.0.ББ52АЕ28000</t>
  </si>
  <si>
    <t>Реализация дополнительных общеразвивающих программ (естественнонаучной)</t>
  </si>
  <si>
    <t>804200О.99.0.ББ52АЕ04000</t>
  </si>
  <si>
    <t>Реализация дополнительных общеразвивающих программ (технической)</t>
  </si>
  <si>
    <t>804200О.99.0.ББ52АЖ00000</t>
  </si>
  <si>
    <t>Реализация дополнительных общеразвивающих программ (туристско-краеведческой)</t>
  </si>
  <si>
    <t>804200О.99.0.ББ52АЕ52000</t>
  </si>
  <si>
    <t>Реализация дополнительных общеразвивающих программ (физкультурно-спортивной)</t>
  </si>
  <si>
    <t>804200О.99.0.ББ52АЕ76000</t>
  </si>
  <si>
    <t>Реализация дополнительных общеразвивающих программ (художественной)</t>
  </si>
  <si>
    <t>804200О.99.0.ББ60АБ25001</t>
  </si>
  <si>
    <t>ББ60</t>
  </si>
  <si>
    <t>Реализация дополнительных профессиональных программ повышения квалификации (Очно-заочная с применением дистанционных образовательных технологий)</t>
  </si>
  <si>
    <t>2.Работа</t>
  </si>
  <si>
    <t>854100.Р.41.1.01020001000</t>
  </si>
  <si>
    <t>0102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</si>
  <si>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</t>
  </si>
  <si>
    <t>Количество мероприятий</t>
  </si>
  <si>
    <t>Единица</t>
  </si>
  <si>
    <t>854100.Р.41.1.01050001000</t>
  </si>
  <si>
    <t>0105</t>
  </si>
  <si>
    <t>Методическое обеспечение образовательной деятельности</t>
  </si>
  <si>
    <t>854100.Р.41.1.01060001000</t>
  </si>
  <si>
    <t>0106</t>
  </si>
  <si>
    <t>Организация проведения общественно-значимых мероприятий в сфере образования, науки и молодежной политики</t>
  </si>
  <si>
    <t>Бюджетное</t>
  </si>
  <si>
    <t>Профессиональная образовательная организация</t>
  </si>
  <si>
    <t>ОГБПОУ ВМК</t>
  </si>
  <si>
    <t>852101О.99.0.ББ28ЕЭ60000</t>
  </si>
  <si>
    <t>ББ28</t>
  </si>
  <si>
    <t>Реализация образовательных программ среднего профессионального образования - программ подготовки специалистов среднего звена (15.02.08 Технология машиностроения, Основное общее образование, Очная)</t>
  </si>
  <si>
    <t>Численность обучающихся</t>
  </si>
  <si>
    <t>Человек</t>
  </si>
  <si>
    <t>852101О.99.0.ББ28ЛД40000</t>
  </si>
  <si>
    <t>Реализация образовательных программ среднего профессионального образования - программ подготовки специалистов среднего звена (22.02.06 Сварочное производство, Основное общее образование, Очная)</t>
  </si>
  <si>
    <t>852101О.99.0.ББ28ШЯ04002</t>
  </si>
  <si>
    <t>Реализация образовательных программ среднего профессионального образования - программ подготовки специалистов среднего звена (43.02.15 Поварское и кондитерское дело, Основное общее образование, Очная)</t>
  </si>
  <si>
    <t>852101О.99.0.ББ29МР52000</t>
  </si>
  <si>
    <t>ББ29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</si>
  <si>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(29.01.08 Оператор швейного оборудования, Основное общее образование, Очная)</t>
  </si>
  <si>
    <t>804200О.99.0.ББ65АВ01000</t>
  </si>
  <si>
    <t>ББ65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</si>
  <si>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 (очная)</t>
  </si>
  <si>
    <t>852100О.99.0.БО83ПЮ32000</t>
  </si>
  <si>
    <t>БО83</t>
  </si>
  <si>
    <t>Реализация образовательных программ среднего профессионального образования - программ подготовки квалифицированных рабочих, служащих  (29.01.34 Оператор оборудования швейного производства (по видам))</t>
  </si>
  <si>
    <t>852100О.99.0.БО83ВУ88000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</si>
  <si>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(13.01.10 Электромонтер по ремонту и обслуживанию электрооборудования, Основное общее образование, Очная)</t>
  </si>
  <si>
    <t>852100О.99.0.БО83ГБ68000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</si>
  <si>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(15.01.05 Сварщик (ручной и частично механизированной сварки (наплавки), Основное общее образование, Очная)</t>
  </si>
  <si>
    <t>852100О.99.0.БО83ГЭ44000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</si>
  <si>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(15.01.32 Оператор станков с программным управлением, Основное общее образование, Очная)</t>
  </si>
  <si>
    <t>852100О.99.0.БО83ДГ92000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</si>
  <si>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(15.01.35 Мастер слесарных работ, Основное общее образование, Очная)</t>
  </si>
  <si>
    <t>852100О.99.0.БО83РФ92000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</si>
  <si>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(15.01.38 Оператор-наладчик металлообрабатывающих станков, Основное общее образование, Очная)</t>
  </si>
  <si>
    <t>852100О.99.0.БО83НД56000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</si>
  <si>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(38.01.02 Продавец, контролер-кассир, Основное общее образование, Очная)</t>
  </si>
  <si>
    <t>852100О.99.0.БО83НФ68000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</si>
  <si>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(43.01.09 Повар, кондитер, Основное общее образование, Очная)</t>
  </si>
  <si>
    <t>852100О.99.0.БО84ЧБ04000</t>
  </si>
  <si>
    <t>БО84</t>
  </si>
  <si>
    <t>Реализация образовательных программ среднего профессионального образования - программ подготовки специалистов среднего звена (13.02.13, Эксплуатация и обслуживание электр. и электромех. оборудования (по отраслям), Основное общее образование, Очная)</t>
  </si>
  <si>
    <t>852100О.99.0.БО84ЕН64000</t>
  </si>
  <si>
    <t>Реализация образовательных программ среднего профессионального образования - программ подготовки специалистов среднего звена (15.02.16 Технология машиностроения, Очная)</t>
  </si>
  <si>
    <t>852100О.99.0.БО84ЧЗ52000</t>
  </si>
  <si>
    <t>Реализация образовательных программ среднего профессионального образования - программ подготовки специалистов среднего звена (15.02.19 Сварочное производство, Основное общее образование, Очная)</t>
  </si>
  <si>
    <t>852100О.99.0.БО84РМ28000</t>
  </si>
  <si>
    <t>Реализация образовательных программ среднего профессионального образования - программ подготовки специалистов среднего звена (38.02.05 Товароведение и экспертиза качества потребительских товаров, Основное общее образование, Очная)</t>
  </si>
  <si>
    <t>852100О.99.0.БО84ЦХ40000</t>
  </si>
  <si>
    <t>Реализация образовательных программ среднего профессионального образования - программ подготовки специалистов среднего звена (38.02.08 Торговое дело - ООО)</t>
  </si>
  <si>
    <t>559000.Р.41.1.01010001001</t>
  </si>
  <si>
    <t>0101</t>
  </si>
  <si>
    <t>Предоставление жилых помещений в общежитиях</t>
  </si>
  <si>
    <t>Среднегод. число студентов областных гос. проф. образовательных организаций, проживающих в общежитии</t>
  </si>
  <si>
    <t>854100.Р.41.1.01020001002</t>
  </si>
  <si>
    <t>Организация и проведение олимпиад, конкурсов, мероприятий</t>
  </si>
  <si>
    <t>ОГБПОУ ИАТК</t>
  </si>
  <si>
    <t>852101О.99.0.ББ28ЛР20000</t>
  </si>
  <si>
    <t>Реализация образовательных программ среднего профессионального образования - программ подготовки специалистов среднего звена (23.02.03 Техническое обслуживание и ремонт автомобильного транспорта, Основное общее образование, Очная)</t>
  </si>
  <si>
    <t>852101О.99.0.ББ28ЛР60000</t>
  </si>
  <si>
    <t>Реализация образовательных программ среднего профессионального образования - программ подготовки специалистов среднего звена (23.02.03 Техническое обслуживание и ремонт автомобильного транспорта, Среднее общее образование, Заочная)</t>
  </si>
  <si>
    <t>852101О.99.0.ББ28ШГ68002</t>
  </si>
  <si>
    <t>Реализация образовательных программ среднего профессионального образования - программ подготовки специалистов среднего звена (23.02.07 Техническое обслуживание и ремонт двигателей, систем  и агрегатов автомобилей, Среднее общее образование, Заочная)</t>
  </si>
  <si>
    <t>852101О.99.0.ББ28ШГ28002</t>
  </si>
  <si>
    <t>Реализация образовательных программ среднего профессионального образования - программ подготовки специалистов среднего звена (23.02.07 Техническое обслуживание и ремонт двигателей, систем и агрегатов автомобилей, Основное общее образование, Очная)</t>
  </si>
  <si>
    <t>852100О.99.0.БО84КЛ80000</t>
  </si>
  <si>
    <t>Реализация образовательных программ среднего профессионального образования - программ подготовки специалистов среднего звена (23.02.01 Организация перевозок и управление на транспорте (по видам), Основное общее образование, Очная)</t>
  </si>
  <si>
    <t>852100О.99.0.БО84КМ20000</t>
  </si>
  <si>
    <t>Реализация образовательных программ среднего профессионального образования - программ подготовки специалистов среднего звена (23.02.01 Организация перевозок и управление на транспорте (по видам), Среднее общее образование, Заочная)</t>
  </si>
  <si>
    <t>852100О.99.0.БО84КЦ60000</t>
  </si>
  <si>
    <t>Реализация образовательных программ среднего профессионального образования - программ подготовки специалистов среднего звена (23.02.07 Техническое обслуживание и ремонт автотранспортных средств, Основное общее образование, Очная)</t>
  </si>
  <si>
    <t>852100О.99.0.БО84КЧ00000</t>
  </si>
  <si>
    <t>Реализация образовательных программ среднего профессионального образования - программ подготовки специалистов среднего звена (23.02.07 Техническое обслуживание и ремонт автотранспортных средств, Среднее общее образование, Заочная)</t>
  </si>
  <si>
    <t>852100О.99.0.БО84РК12000</t>
  </si>
  <si>
    <t>Реализация образовательных программ среднего профессионального образования - программ подготовки специалистов среднего звена (38.02.04 Коммерция (по отраслям), Основное общее образование, Очная)</t>
  </si>
  <si>
    <t>ОГБПОУ Ивановский железнодорожный колледж</t>
  </si>
  <si>
    <t>852101О.99.0.ББ29БИ96000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</si>
  <si>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(08.01.23, Бригадир-путеец, Основное общее образование, Очная)</t>
  </si>
  <si>
    <t>852101О.99.0.ББ29БП72000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</si>
  <si>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(09.01.03 Мастер по обработке цифровой информации, Основное общее образование, Очная)</t>
  </si>
  <si>
    <t>852100О.99.0.БО83БГ68000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</si>
  <si>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(09.01.03 Оператор информационных систем и ресурсов, Очная)</t>
  </si>
  <si>
    <t>852100О.99.0.БО83ЗП96000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</si>
  <si>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(23.01.09 Машинист локомотива, Основное общее образование, Очная)</t>
  </si>
  <si>
    <t>852100О.99.0.БО83ПР52000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</si>
  <si>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(23.01.09 Помощник машиниста,  основное общее образование,  очная)</t>
  </si>
  <si>
    <t>852100О.99.0.БО83ЗТ12000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</si>
  <si>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(23.01.10 Слесарь по обслуживанию и ремонту подвижного состава , Основное общее образование, Очная)</t>
  </si>
  <si>
    <t>852100О.99.0.БО83ЗЭ76000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</si>
  <si>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(23.01.14 Электромонтер устройств сигнализации, централизации, блокировки (сцб), Основное общее образование, Очная)</t>
  </si>
  <si>
    <t>852100О.99.0.БО83ЗЯ92000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</si>
  <si>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(23.01.15 Оператор поста централизации, Основное общее образование, Очная)</t>
  </si>
  <si>
    <t>852100О.99.0.БО83НО20000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</si>
  <si>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(23.01.19 Оператор по обработке перевозочных документов на железнодорожном транспорте, Осн. общее обр-ние, Очная) - Д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</si>
  <si>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(23.01.23 Электромонтер объектов транспортной инфраструктуры, Основное общее образование, Очная) - Д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</si>
  <si>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(43.01.05 Оператор по обработке перевозочных документов на ж/д транспорте, Основное общее образование, Очная)</t>
  </si>
  <si>
    <t>852100О.99.0.БО84БП48000</t>
  </si>
  <si>
    <t>Реализация образовательных программ среднего профессионального образования - программ подготовки специалистов среднего звена (09.02.07, Основное общее образование, Очная)</t>
  </si>
  <si>
    <t>852100О.99.0.БО84КФ44000</t>
  </si>
  <si>
    <t>Реализация образовательных программ среднего профессионального образования - программ подготовки специалистов среднего звена (23.02.06 Техническая эксплуатация подвижного состава железных дорог, Основное общее образование, Очная)</t>
  </si>
  <si>
    <t>852100О.99.0.БО84МО12000</t>
  </si>
  <si>
    <t>Реализация образовательных программ среднего профессионального образования - программ подготовки специалистов среднего звена (23.02.09 Автоматика и телемеханика на транспорте (железнодорожном транспорте), Основное общее образование, Очная) - Д</t>
  </si>
  <si>
    <t>Реализация образовательных программ среднего профессионального образования - программ подготовки специалистов среднего звена (27.02.03 Автоматика и телемеханика на транспорте (железнодорожном транспорте), Основное общее образование, Очная)</t>
  </si>
  <si>
    <t>852100О.99.0.БО84СР68000</t>
  </si>
  <si>
    <t>Реализация образовательных программ среднего профессионального образования - программ подготовки специалистов среднего звена (43.02.06 Сервис на транспорте (по видам транспорта), Основное общее образование, Очная)</t>
  </si>
  <si>
    <t>ОГБПОУ ИВАНОВСКИЙ ПЕДАГОГИЧЕСКИЙ КОЛЛЕДЖ</t>
  </si>
  <si>
    <t>852101О.99.0.ББ28УЗ60000</t>
  </si>
  <si>
    <t>Реализация образовательных программ среднего профессионального образования - программ подготовки специалистов среднего звена (44.02.01 Дошкольное образование, Среднее общее образование, Заочная)</t>
  </si>
  <si>
    <t>852101О.99.0.ББ28УУ40000</t>
  </si>
  <si>
    <t>Реализация образовательных программ среднего профессионального образования - программ подготовки специалистов среднего звена (44.02.06 Профессиональное обучение (по отраслям), Среднее общее образование, Заочная)</t>
  </si>
  <si>
    <t>852101О.99.0.ББ28УЯ04000</t>
  </si>
  <si>
    <t>Реализация образовательных программ среднего профессионального образования - программ подготовки специалистов среднего звена (49.02.01 Физическая культура, Среднее общее образование, Заочная)</t>
  </si>
  <si>
    <t>852100О.99.0.БО84ТА64000</t>
  </si>
  <si>
    <t>Реализация образовательных программ среднего профессионального образования - программ подготовки специалистов среднего звена (44.02.01 Дошкольное образование, Основное общее образование, Очная)</t>
  </si>
  <si>
    <t>852100О.99.0.БО84ТВ80000</t>
  </si>
  <si>
    <t>Реализация образовательных программ среднего профессионального образования - программ подготовки специалистов среднего звена (44.02.02 Преподавание в начальных классах, Основное общее образование, Очная)</t>
  </si>
  <si>
    <t>852100О.99.0.БО84ТГ04000</t>
  </si>
  <si>
    <t>Реализация образовательных программ среднего профессионального образования - программ подготовки специалистов среднего звена (44.02.02 Преподавание в начальных классах, Среднее общее образование, Очная)</t>
  </si>
  <si>
    <t>852100О.99.0.БО84ТД96000</t>
  </si>
  <si>
    <t>Реализация образовательных программ среднего профессионального образования - программ подготовки специалистов среднего звена (44.02.03 Педагогика дополнительного образования, Основное общее образование, Очная)</t>
  </si>
  <si>
    <t>852100О.99.0.БО84ТК28000</t>
  </si>
  <si>
    <t>Реализация образовательных программ среднего профессионального образования - программ подготовки специалистов среднего звена (44.02.05 Коррекционная педагогика в начальном образовании, Основное общее образование, Очная)</t>
  </si>
  <si>
    <t>852100О.99.0.БО84ТХ08000</t>
  </si>
  <si>
    <t>Реализация образовательных программ среднего профессионального образования - программ подготовки специалистов среднего звена (49.02.01 Физическая культура, Основное общее образование, Очная)</t>
  </si>
  <si>
    <t>ОГБПОУ ИВАНОВСКИЙ ТЕХНИЧЕСКИЙ КОЛЛЕДЖ</t>
  </si>
  <si>
    <t>852101О.99.0.ББ28ЧЩ80002</t>
  </si>
  <si>
    <t>Реализация образовательных программ среднего профессионального образования - программ подготовки специалистов среднего звена (15.02.15 Технология металлообрабатывающего производства, Основное общее образование, Очная)</t>
  </si>
  <si>
    <t>852100О.99.0.БО83ЗИ48000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</si>
  <si>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(23.01.06 Машинист дорожных и строительных машин, Основное общее образование, Очная)</t>
  </si>
  <si>
    <t>852100О.99.0.БО83ИВ08000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</si>
  <si>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(23.01.17 Мастер по ремонту и обслуживанию автомобилей, Основное общее образование, Очная)</t>
  </si>
  <si>
    <t>852100О.99.0.БО83ИИ56000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</si>
  <si>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(24.01.04 Слесарь по ремонту авиационной техники, Основное общее образование, Очная)</t>
  </si>
  <si>
    <t>852100О.99.0.БО84КР12000</t>
  </si>
  <si>
    <t>Реализация образовательных программ среднего профессионального образования - программ подготовки специалистов среднего звена (23.02.04 Технич. эксплуатация машин и оборудования, Основное общее образование, Очная)</t>
  </si>
  <si>
    <t>ОГБПОУ ИВПЭК</t>
  </si>
  <si>
    <t>804200О.99.0.ББ65АД01000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</si>
  <si>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 (очная, адаптированная программа)</t>
  </si>
  <si>
    <t>852100О.99.0.БО83БП48000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</si>
  <si>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(11.01.02 Радиомеханик, Основное общее образование, Очная)</t>
  </si>
  <si>
    <t>852100О.99.0.БО83ЗЛ64000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</si>
  <si>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(23.01.07 Машинист крана (крановщик), Основное общее образование, Очная)</t>
  </si>
  <si>
    <t>852100О.99.0.БО84АЯ36000</t>
  </si>
  <si>
    <t>Реализация образовательных программ среднего профессионального образования - программ подготовки специалистов среднего звена (08.02.09 Монтаж, наладка и эксплуатация электрооборудования промыш. и гражд. зданий, Основное общее образование, Очная)</t>
  </si>
  <si>
    <t>852100О.99.0.БО84АЯ68000</t>
  </si>
  <si>
    <t>Реализация образовательных программ среднего профессионального образования - программ подготовки специалистов среднего звена (08.02.09, Монтаж, наладка и эксплуатация электрооборудования промыш. и гражд. зданий, Очно-заочная)</t>
  </si>
  <si>
    <t>852100О.99.0.БО84БН32000</t>
  </si>
  <si>
    <t>Реализация образовательных программ среднего профессионального образования - программ подготовки специалистов среднего звена (09.02.01 Компьютерные системы и комплексы, Основное общее образование, Очная)</t>
  </si>
  <si>
    <t>852100О.99.0.БО84ГГ84000</t>
  </si>
  <si>
    <t>Реализация образовательных программ среднего профессионального образования - программ подготовки специалистов среднего звена (09.02.06 Сетевое и системное администрирование, Основное общее образование, Очная)</t>
  </si>
  <si>
    <t>852100О.99.0.БО84ГД08000</t>
  </si>
  <si>
    <t>Реализация образовательных программ среднего профессионального образования - программ подготовки специалистов среднего звена (09.02.06 Сетевое и системное администрирование, Среднее общее образование, Очная)</t>
  </si>
  <si>
    <t>852100О.99.0.БО84БШ12000</t>
  </si>
  <si>
    <t>Реализация образовательных программ среднего профессионального образования - программ подготовки специалистов среднего звена (10.02.05 Обеспечение информационной безопасности автоматизированных систем,  основное общее образование,  очная)</t>
  </si>
  <si>
    <t>852100О.99.0.БО84ВП56000</t>
  </si>
  <si>
    <t>Реализация образовательных программ среднего профессионального образования - программ подготовки специалистов среднего звена (11.02.16 Монтаж, техническое обслуживание и ремонт электронных приборов и устройств,  основное общее образование,  очная)</t>
  </si>
  <si>
    <t>852100О.99.0.БО84ЕЛ48000</t>
  </si>
  <si>
    <t>Реализация образовательных программ среднего профессионального образования - программ подготовки специалистов среднего звена (15.02.14 Оснащение средствами автоматизации технологических процессов и производств, Основное общее образование, Очная)</t>
  </si>
  <si>
    <t>852100О.99.0.БО84ЧЕ36000</t>
  </si>
  <si>
    <t>Реализация образовательных программ среднего профессионального образования - программ подготовки специалистов среднего звена (15.02.18 Техническая эксплуатация и обслуживание роботизированного производства, Основное общее образование, Очная)</t>
  </si>
  <si>
    <t>852100О.99.0.БО84НА32000</t>
  </si>
  <si>
    <t>Реализация образовательных программ среднего профессионального образования - программ подготовки специалистов среднего звена (29.02.05 Технология текстильных изделий (по видам),  основное общее образование,  очно-заочная)</t>
  </si>
  <si>
    <t>852100О.99.0.БО84НА64000</t>
  </si>
  <si>
    <t>Реализация образовательных программ среднего профессионального образования - программ подготовки специалистов среднего звена (29.02.05 Технология текстильных изделий (по видам), Заочная)</t>
  </si>
  <si>
    <t>852100О.99.0.БО84НА24000</t>
  </si>
  <si>
    <t>Реализация образовательных программ среднего профессионального образования - программ подготовки специалистов среднего звена (29.02.05 Технология текстильных изделий (по видам), Основное общее образование, Очная)</t>
  </si>
  <si>
    <t>852100О.99.0.БО84РВ64000</t>
  </si>
  <si>
    <t>Реализация образовательных программ среднего профессионального образования - программ подготовки специалистов среднего звена (38.02.01 Экономика и бухгалтерский учет (по отраслям), Основное общее образование, Очная)</t>
  </si>
  <si>
    <t>852100О.99.0.БО84РВ88000</t>
  </si>
  <si>
    <t>Реализация образовательных программ среднего профессионального образования - программ подготовки специалистов среднего звена (38.02.01 Экономика и бухгалтерский учет (по отраслям), Среднее общее образование, Очная)</t>
  </si>
  <si>
    <t>852100О.99.0.БО84РЖ96000</t>
  </si>
  <si>
    <t>Реализация образовательных программ среднего профессионального образования - программ подготовки специалистов среднего звена (38.02.03 Операционная деятельность в логистике, Основное общее образование, Очная)</t>
  </si>
  <si>
    <t>852100О.99.0.БО84РО44000</t>
  </si>
  <si>
    <t>Реализация образовательных программ среднего профессионального образования - программ подготовки специалистов среднего звена (38.02.06 Финансы, Основное общее образование, Очная)</t>
  </si>
  <si>
    <t>ОГБПОУ "ИКЛП"</t>
  </si>
  <si>
    <t>852101О.99.0.ББ28НЮ16000</t>
  </si>
  <si>
    <t>Реализация образовательных программ среднего профессионального образования - программ подготовки специалистов среднего звена (29.02.04 Конструирование, моделирование и технология швейных изделий, Основное общее образование, Очная)</t>
  </si>
  <si>
    <t>852101О.99.0.ББ28НЮ56000</t>
  </si>
  <si>
    <t>Реализация образовательных программ среднего профессионального образования - программ подготовки специалистов среднего звена (29.02.04 Конструирование, моделирование и технология швейных изделий, Среднее общее образование, Заочная)</t>
  </si>
  <si>
    <t>852101О.99.0.ББ29ДТ12000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</si>
  <si>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(15.01.21 Электромонтер охранно-пожарной сигнализации, Основное общее образование, Очная)</t>
  </si>
  <si>
    <t>852101О.99.0.ББ29НА48000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</si>
  <si>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(29.01.17 Оператор вязально-швейного оборудования, Основное общее образование, Очная)</t>
  </si>
  <si>
    <t>852101О.99.0.ББ29ПС48000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</si>
  <si>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(39.01.01 Социальный работник, Основное общее образование, Очная)</t>
  </si>
  <si>
    <t>852100О.99.0.БО83РА48000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</si>
  <si>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(29.01.35, Оператор оборудования производства текстильных изделий (по видам), Основное общее образование, Очная)</t>
  </si>
  <si>
    <t>852100О.99.0.БО84ЕИ32000</t>
  </si>
  <si>
    <t>Реализация образовательных программ среднего профессионального образования - программ подготовки специалистов среднего звена (15.02.12 Монтаж, техническое обслуживание и ремонт промыш. оборудования (по отраслям), Основное общее образование, Очная)</t>
  </si>
  <si>
    <t>852100О.99.0.БО84ЕИ72000</t>
  </si>
  <si>
    <t>Реализация образовательных программ среднего профессионального образования - программ подготовки специалистов среднего звена (15.02.12 Монтаж, техническое обслуживание и ремонт промыш. оборудования (по отраслям), Среднее общее образование, Заочная)</t>
  </si>
  <si>
    <t>852100О.99.0.БО84ЦЗ44000</t>
  </si>
  <si>
    <t>Реализация образовательных программ среднего профессионального образования - программ подготовки специалистов среднего звена (15.02.17 Монтаж, техническое обслуживание, эксплуатация и ремонт промышленного оборудования (по отраслям))</t>
  </si>
  <si>
    <t>852100О.99.0.БО84НМ04000</t>
  </si>
  <si>
    <t>Реализация образовательных программ среднего профессионального образования - программ подготовки специалистов среднего звена (29.02.10 Конструирование, моделирование и технология изготовления изделий л/п, Основное общее образование, Очная)</t>
  </si>
  <si>
    <t>852100О.99.0.БО84РУ48000</t>
  </si>
  <si>
    <t>Реализация образовательных программ среднего профессионального образования - программ подготовки специалистов среднего звена (39.02.01 Социальная работа, Очная)</t>
  </si>
  <si>
    <t>852100О.99.0.БО84ФЮ72000</t>
  </si>
  <si>
    <t>Реализация образовательных программ среднего профессионального образования - программ подготовки специалистов среднего звена (54.02.03 Художественное оформление изделий текстильной и легкой промышленности, Основное общее образование, Очная)</t>
  </si>
  <si>
    <t>ОГБПОУ ИКПП</t>
  </si>
  <si>
    <t>852101О.99.0.ББ28ЗЖ32000</t>
  </si>
  <si>
    <t>Реализация образовательных программ среднего профессионального образования - программ подготовки специалистов среднего звена (19.02.03 Технология хлеба, кондитерских и макаронных изделий, Основное общее образование, Очная)</t>
  </si>
  <si>
    <t>852101О.99.0.ББ28ЗП96000</t>
  </si>
  <si>
    <t>Реализация образовательных программ среднего профессионального образования - программ подготовки специалистов среднего звена (19.02.07 Технология молока и молочных продуктов, Основное общее образование, Очная)</t>
  </si>
  <si>
    <t>852101О.99.0.ББ28ШЧ72002</t>
  </si>
  <si>
    <t>Реализация образовательных программ среднего профессионального образования - программ подготовки специалистов среднего звена (43.02.13 Технология парикмахерского искусства, Основное общее образование, Очная)</t>
  </si>
  <si>
    <t>852101О.99.0.ББ29ЗА80000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</si>
  <si>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(19.01.04 Пекарь, Основное общее образование, Очная)</t>
  </si>
  <si>
    <t>852101О.99.0.ББ29ПШ68000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</si>
  <si>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(43.01.02 Парикмахер, Основное общее образование, Очная)</t>
  </si>
  <si>
    <t>852100О.99.0.БО83ЕП80000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</si>
  <si>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(19.01.18 Аппаратчик-оператор производства продуктов питания из растительного сырья, Очная)</t>
  </si>
  <si>
    <t>852100О.99.0.БО84ЖО44000</t>
  </si>
  <si>
    <t>Реализация образовательных программ среднего профессионального образования - программ подготовки специалистов среднего звена (19.02.11 Технология продуктов питания из растительного сырья, Очная)</t>
  </si>
  <si>
    <t>852100О.99.0.БО84ЖТ04000</t>
  </si>
  <si>
    <t>Реализация образовательных программ среднего профессионального образования - программ подготовки специалистов среднего звена (19.02.12 Технология продуктов питания животного происхождения, Очная)</t>
  </si>
  <si>
    <t>852100О.99.0.БО84СЧ88000</t>
  </si>
  <si>
    <t>Реализация образовательных программ среднего профессионального образования - программ подготовки специалистов среднего звена (43.02.17 Технологии индустрии красоты, Очная)</t>
  </si>
  <si>
    <t>ОГБПОУ ИКСУ</t>
  </si>
  <si>
    <t>852101О.99.0.ББ28УА72000</t>
  </si>
  <si>
    <t>Реализация образовательных программ среднего профессионального образования - программ подготовки специалистов среднего звена (43.02.10 Туризм, Основное общее образование, Очная)</t>
  </si>
  <si>
    <t>852101О.99.0.ББ28ШЩ88002</t>
  </si>
  <si>
    <t>Реализация образовательных программ среднего профессионального образования - программ подготовки специалистов среднего звена (43.02.14 Гостиничное дело, Основное общее образование, Очная)</t>
  </si>
  <si>
    <t>852101О.99.0.ББ28ШЯ44002</t>
  </si>
  <si>
    <t>Реализация образовательных программ среднего профессионального образования - программ подготовки специалистов среднего звена (43.02.15 Поварское и кондитерское дело, Заочная)</t>
  </si>
  <si>
    <t>804200О.99.0.ББ60АБ23001</t>
  </si>
  <si>
    <t>Реализация дополнительных профессиональных программ повышения квалификации (Очная с применением дистанционных образовательных технологий и электронного обучения)</t>
  </si>
  <si>
    <t>804200О.99.0.ББ60АБ35001</t>
  </si>
  <si>
    <t>Реализация дополнительных профессиональных программ повышения квалификации (Очная с применением сетевой формы реализации, дистанционных образовательных технологий и электронного обучения)</t>
  </si>
  <si>
    <t>804200О.99.0.ББ60АБ27001</t>
  </si>
  <si>
    <t>Реализация дополнительных профессиональных программ повышения квалификации (Очно-заочная с применением дистанционных образовательных технологий и электронного обучения)</t>
  </si>
  <si>
    <t>804200О.99.0.ББ63АВ07000</t>
  </si>
  <si>
    <t>ББ63</t>
  </si>
  <si>
    <t>Реализация основных профессиональных образовательных программ профессионального обучения - программам переподготовки рабочих и служащих (Очная с применением сетевой формы реализации, дист. обр. технологий и электронного обучения)</t>
  </si>
  <si>
    <t>804200О.99.0.ББ63АГ99000</t>
  </si>
  <si>
    <t>Реализация основных профессиональных образовательных программ профессионального обучения - программам переподготовки рабочих и служащих (Очная с применением сетевой формы реализации, дистанционных образовательных технологий и электронного обучения)</t>
  </si>
  <si>
    <t>804200О.99.0.ББ64АВ07000</t>
  </si>
  <si>
    <t>ББ64</t>
  </si>
  <si>
    <t>Реализация основных профессиональных образовательных программ профессионального обучения - программ повышения квалификации рабочих и служащих (Очная с применением сетевой формы реализации, дист. обр. технологий и электронного обучения)</t>
  </si>
  <si>
    <t>804200О.99.0.ББ65АД04000</t>
  </si>
  <si>
    <t>Реализация основных профессиональных образовательных программ профессионального обучения - программ проф. подготовки по профессиям рабочих, должностям служащих (адаптир. прогр., Очная с применением дист. обр. технологий, электрон. обучения)</t>
  </si>
  <si>
    <t>804200О.99.0.ББ65АД16000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</si>
  <si>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 (адаптир. программа, Очная с применением дист. обр. технологий)</t>
  </si>
  <si>
    <t>804200О.99.0.ББ65АВ04000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</si>
  <si>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 (Очная с применением дист. образовательных технологий)</t>
  </si>
  <si>
    <t>804200О.99.0.ББ65АВ16000</t>
  </si>
  <si>
    <t>Реализация основных профессиональных образовательных программ профессиональной подготовки по профессиям рабочих, должностям служащих (Очная с применением сетевой формы реализации, дистанционных образовательных технологий и электронного обучения)</t>
  </si>
  <si>
    <t>852100О.99.0.БО84РЗ04000</t>
  </si>
  <si>
    <t>Реализация образовательных программ среднего профессионального образования - программ подготовки специалистов среднего звена (38.02.03 Операционная деятельность в логистике,  основное общее образование,  очно-заочная)</t>
  </si>
  <si>
    <t>852100О.99.0.БО84СХ72000</t>
  </si>
  <si>
    <t>Реализация образовательных программ среднего профессионального образования - программ подготовки специалистов среднего звена (43.02.16 Туризм и гостеприимство, Очная)</t>
  </si>
  <si>
    <t>854100.Р.41.1.01050001001</t>
  </si>
  <si>
    <t>Методическое обеспечение образовательной деятельности (Методическое обеспечение образовательной деятельности)</t>
  </si>
  <si>
    <t>854100.Р.41.1.01060001001</t>
  </si>
  <si>
    <t>Организация проведения общественно-значимых мероприятий в сфере образования, науки и молодежной политики (854100.Р.41.1.01060001001)</t>
  </si>
  <si>
    <t>ОГБПОУ "ИЭК"</t>
  </si>
  <si>
    <t>852100О.99.0.БО84ГП64000</t>
  </si>
  <si>
    <t>Реализация образовательных программ среднего профессионального образования - программ подготовки специалистов среднего звена (13.02.01 Тепловые электрические станции, Основное общее образование, Очная)</t>
  </si>
  <si>
    <t>852100О.99.0.БО84ГТ04000</t>
  </si>
  <si>
    <t>Реализация образовательных программ среднего профессионального образования - программ подготовки специалистов среднего звена (13.02.02 Теплоснабжение и теплотехническое оборудование, Среднее общее образование, Очная)</t>
  </si>
  <si>
    <t>852100О.99.0.БО84ГУ96000</t>
  </si>
  <si>
    <t>Реализация образовательных программ среднего профессионального образования - программ подготовки специалистов среднего звена (13.02.03 Электрические станции, сети и системы, Основное общее образование, Очная)</t>
  </si>
  <si>
    <t>852100О.99.0.БО84ГФ20000</t>
  </si>
  <si>
    <t>Реализация образовательных программ среднего профессионального образования - программ подготовки специалистов среднего звена (13.02.03 Электрические станции, сети и системы, Среднее общее образование, Очная)</t>
  </si>
  <si>
    <t>852100О.99.0.БО84ГЭ44000</t>
  </si>
  <si>
    <t>Реализация образовательных программ среднего профессионального образования - программ подготовки специалистов среднего звена (13.02.06 Релейная защита и автоматизация электроэнергетических систем, Основное общее образование, Очная)</t>
  </si>
  <si>
    <t>852100О.99.0.БО84ЦЮ88000</t>
  </si>
  <si>
    <t>Реализация образовательных программ среднего профессионального образования - программ подготовки специалистов среднего звена (13.02.12 Электрические станции, сети, их релейная защита и автоматизация, Основное общее образование, Очная)</t>
  </si>
  <si>
    <t>852100О.99.0.БО84ЦЯ12000</t>
  </si>
  <si>
    <t>Реализация образовательных программ среднего профессионального образования - программ подготовки специалистов среднего звена (13.02.12 Электрические станции, сети, их релейная защита и автоматизация, Среднее общее образование, Очная)</t>
  </si>
  <si>
    <t>ОГБПОУ КИНЕШЕМСКИЙ КОЛЛЕДЖ ИНДУСТРИИ ПИТАНИЯ И ТОРГОВЛИ</t>
  </si>
  <si>
    <t>ОГБПОУ "КИНЕШЕМСКИЙ ПЕДКОЛЛЕДЖ"</t>
  </si>
  <si>
    <t>852100О.99.0.БО84УЮ64000</t>
  </si>
  <si>
    <t>Реализация образовательных программ среднего профессионального образования - программ подготовки специалистов среднего звена (53.02.01 Музыкальное образование, Основное общее образование, Очная)</t>
  </si>
  <si>
    <t>ОГБПОУ "КИНЕШЕМСКИЙ ПОЛИТЕХНИЧЕСКИЙ КОЛЛЕДЖ"</t>
  </si>
  <si>
    <t>852101О.99.0.ББ29АН48000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</si>
  <si>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(08.01.06 Мастер сухого строительства, Основное общее образование, Очная)</t>
  </si>
  <si>
    <t>852101О.99.0.ББ29АЩ00000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</si>
  <si>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(08.01.14 Монтажник санитарно-технических, вентиляционных систем и оборудования, Основное общее образование, Очная)</t>
  </si>
  <si>
    <t>852101О.99.0.ББ29МП08000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</si>
  <si>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(29.01.07 Портной, Основное общее образование, Очная)</t>
  </si>
  <si>
    <t>852100О.99.0.БО83АХ88000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</si>
  <si>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(08.01.28 Мастер отделочных строительных и декоративных работ, Очная)</t>
  </si>
  <si>
    <t>852100О.99.0.БО83АШ04000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</si>
  <si>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(08.01.29 Мастер по ремонту и обслуживанию инженерных систем жилищно-коммунального хозяйства, Очная)</t>
  </si>
  <si>
    <t>ОГБПОУ КОХОМСКИЙ ИНДУСТРИАЛЬНЫЙ КОЛЛЕДЖ</t>
  </si>
  <si>
    <t>852100О.99.0.БО83ПМ20000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</si>
  <si>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(15.01.29 Контролер качества в машиностроении,  основное общее образование,  очная)</t>
  </si>
  <si>
    <t>852100О.99.0.БО83ГЯ60000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</si>
  <si>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(15.01.33 Токарь на станках с числовым програмным управлением , Основное общее образование, Очная)</t>
  </si>
  <si>
    <t>852100О.99.0.БО84БИ00000</t>
  </si>
  <si>
    <t>Реализация образовательных программ среднего профессионального образования - программ подготовки специалистов среднего звена (08.02.14 Эксплуатация и обслуживание многоквартирного дома, Очная)</t>
  </si>
  <si>
    <t>ОГБПОУ КТК</t>
  </si>
  <si>
    <t>852100О.99.0.БО84ГС80000</t>
  </si>
  <si>
    <t>Реализация образовательных программ среднего профессионального образования - программ подготовки специалистов среднего звена (13.02.02 Теплоснабжение и теплотехническое оборудование, Основное общее образование, Очная)</t>
  </si>
  <si>
    <t>852100О.99.0.БО84ЖЖ24000</t>
  </si>
  <si>
    <t>Реализация образовательных программ среднего профессионального образования - программ подготовки специалистов среднего звена (18.02.12 Технология аналитического контроля химических соединений, Основное общее образование, Очная)</t>
  </si>
  <si>
    <t>852100О.99.0.БО84СА56000</t>
  </si>
  <si>
    <t>Реализация образовательных программ среднего профессионального образования - программ подготовки специалистов среднего звена (40.02.02 Правоохранительная деятельность, Основное общее образование, Очная)</t>
  </si>
  <si>
    <t>ОГБПОУ "ПКБТ"</t>
  </si>
  <si>
    <t>852100О.99.0.БО84РР60000</t>
  </si>
  <si>
    <t>Реализация образовательных программ среднего профессионального образования - программ подготовки специалистов среднего звена (38.02.07 Банковское дело, Основное общее образование, Очная)</t>
  </si>
  <si>
    <t>ОГБПОУ "РПК"</t>
  </si>
  <si>
    <t>852101О.99.0.ББ29АМ04000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</si>
  <si>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(08.01.05 Мастер столярно-плотничных и паркетных работ, Основное общее образование, Очная)</t>
  </si>
  <si>
    <t>852101О.99.0.ББ29СС64002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</si>
  <si>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(08.01.25 Мастер отделочных строительных и декоративных работ, Основное общее образование, Очная)</t>
  </si>
  <si>
    <t>852100О.99.0.БО83АС56000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</si>
  <si>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(08.01.24 Мастер столярно-плотничных, паркетных и стекольных работ, Основное общее образование, Очная)</t>
  </si>
  <si>
    <t>852100О.99.0.БО83ПЧ72000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</si>
  <si>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(29.01.33 Мастер по изготовлению швейных изделий, Основное общее образование, Очная)</t>
  </si>
  <si>
    <t>852100О.99.0.БО84АС56000</t>
  </si>
  <si>
    <t>Реализация образовательных программ среднего профессионального образования - программ подготовки специалистов среднего звена (08.02.01 Строительство и эксплуатация зданий и сооружений, Основное общее образование, Очная)</t>
  </si>
  <si>
    <t>852100О.99.0.БО84АС80000</t>
  </si>
  <si>
    <t>Реализация образовательных программ среднего профессионального образования - программ подготовки специалистов среднего звена (08.02.01 Строительство и эксплуатация зданий и сооружений, Среднее общее образование, Очная)</t>
  </si>
  <si>
    <t>852100О.99.0.БО84АЯ76000</t>
  </si>
  <si>
    <t>Реализация образовательных программ среднего профессионального образования - программ подготовки специалистов среднего звена (08.02.09 Монтаж, наладка и эксплуатация электрооборудования промыш. и гражд. зданий, Среднее общее образование, Заочная)</t>
  </si>
  <si>
    <t>ОГБПОУ ТИК ИМЕНИ ГЕРОЯ СОВЕТСКОГО СОЮЗА А.П. БУЛАНОВА</t>
  </si>
  <si>
    <t>852101О.99.0.ББ28ВЛ24000</t>
  </si>
  <si>
    <t>Реализация образовательных программ среднего профессионального образования - программ подготовки специалистов среднего звена (11.02.02 Техническое обслуживание и ремонт радиоэлектронной техники (по отраслям), Основное общее образование, Очная)</t>
  </si>
  <si>
    <t>852101О.99.0.ББ28ВЛ64000</t>
  </si>
  <si>
    <t>Реализация образовательных программ среднего профессионального образования - программ подготовки специалистов среднего звена (11.02.02 Техническое обслуживание и ремонт радиоэлектронной техники (по отраслям), Среднее общее образование, Заочная)</t>
  </si>
  <si>
    <t>852101О.99.0.ББ29ОП24000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</si>
  <si>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(35.01.13 Тракторист - машинист сельскохозяйственного производства, Основное общее образование, Очная)</t>
  </si>
  <si>
    <t>852100О.99.0.БО83ЛЦ68000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</si>
  <si>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(35.01.15 Мастер по ремонту и обслуживанию электрооборудования в сельском хозяйстве, Очная)</t>
  </si>
  <si>
    <t>852100О.99.0.БО83МО12000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</si>
  <si>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(35.01.27 Мастер сельскохозяйственного производства, Очная)</t>
  </si>
  <si>
    <t>852100О.99.0.БО84ВС80000</t>
  </si>
  <si>
    <t>Реализация образовательных программ среднего профессионального образования - программ подготовки специалистов среднего звена (11.02.17 Разработка электронных устройств и систем,  основное общее образование,  очно-заочная)</t>
  </si>
  <si>
    <t>852100О.99.0.БО84ВС72000</t>
  </si>
  <si>
    <t>Реализация образовательных программ среднего профессионального образования - программ подготовки специалистов среднего звена (11.02.17 Разработка электронных устройств и систем, Основное общее образование, Очная)</t>
  </si>
  <si>
    <t>852100О.99.0.БО84ВТ12000</t>
  </si>
  <si>
    <t>Реализация образовательных программ среднего профессионального образования - программ подготовки специалистов среднего звена (11.02.17 Разработка электронных устройств и систем, Среднее общее образование, Заочная)</t>
  </si>
  <si>
    <t>ОГБПОУ ТМК</t>
  </si>
  <si>
    <t>852100О.99.0.БО83БС64000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</si>
  <si>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(11.01.05 Монтажник связи, основное общее образование,  очная)</t>
  </si>
  <si>
    <t>852100О.99.0.БО84СХ24000</t>
  </si>
  <si>
    <t>Реализация образовательных программ среднего профессионального образования - программ подготовки специалистов среднего звена (43.02.15 Поварское и кондитерское дело, Среднее общее образование, Очная)</t>
  </si>
  <si>
    <t>ОГБПОУ ФУРМАНОВСКИЙ ТЕХНИЧЕСКИЙ КОЛЛЕДЖ</t>
  </si>
  <si>
    <t>852101О.99.0.ББ29ОР68000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</si>
  <si>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(35.01.14 Мастер по техническому обслуживанию и ремонту машинно-тракторного парка, Основное общее образование, Очная)</t>
  </si>
  <si>
    <t>852100О.99.0.БО83ПЩ48000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</si>
  <si>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(29.01.33 Мастер по изготовлению швейных изделий, Среднее общее образование, Очно-заочная)</t>
  </si>
  <si>
    <t>852100О.99.0.БО83СЗ04000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</si>
  <si>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(29.01.36 Мастер полиграфического производства,  основное общее образование,  очная)</t>
  </si>
  <si>
    <t>852100О.99.0.БО83ОМ12000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</si>
  <si>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(54.01.02 Ювелир, Основное общее образование, Очная)</t>
  </si>
  <si>
    <t>ОГБПОУ ШМК</t>
  </si>
  <si>
    <t>852101О.99.0.ББ29СУ08002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</si>
  <si>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(08.01.26 Мастер по ремонту и обслуживанию инженерных систем ЖКХ, Основное общее образование, Очная)</t>
  </si>
  <si>
    <t>ОГБПОУ ШТК</t>
  </si>
  <si>
    <t>852101О.99.0.ББ28ШУ80002</t>
  </si>
  <si>
    <t>Реализация образовательных программ среднего профессионального образования - программ подготовки специалистов среднего звена (35.02.16 Эксплуатация и ремонт сельскохозяйственной техники и оборудования, Среднее общее образование, Заочная)</t>
  </si>
  <si>
    <t>852101О.99.0.ББ29ОМ36000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</si>
  <si>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(35.01.11 Мастер сельскохозяйственного производства, Основное общее образование, Очная)</t>
  </si>
  <si>
    <t>852100О.99.0.БО84ЦЕ28000</t>
  </si>
  <si>
    <t>Реализация образовательных программ среднего профессионального образования - программ подготовки специалистов среднего звена (15.02.10 Мехатроника и робототехника (по отраслям),  основное общее образование,  очная)</t>
  </si>
  <si>
    <t>852100О.99.0.БО84ПТ68000</t>
  </si>
  <si>
    <t>Реализация образовательных программ среднего профессионального образования - программ подготовки специалистов среднего звена (35.02.16 Эксплуатация и ремонт сельскохозяйственной техники и оборудования, Основное общее образование, Очная)</t>
  </si>
  <si>
    <t>ОГБПОУ "ЮАПК"</t>
  </si>
  <si>
    <t>852101О.99.0.ББ28ПЩ16000</t>
  </si>
  <si>
    <t>Реализация образовательных программ среднего профессионального образования - программ подготовки специалистов среднего звена (35.02.06 Технология производства и переработки сельскохозяйственной продукции, Основное общее образование, Очная)</t>
  </si>
  <si>
    <t>852100О.99.0.БО84АС96000</t>
  </si>
  <si>
    <t>Реализация образовательных программ среднего профессионального образования - программ подготовки специалистов среднего звена (08.02.01 Строительство и эксплуатация зданий и сооружений, Среднее общее образование, Заочная)</t>
  </si>
  <si>
    <t>852100О.99.0.БО84ПЩ16000</t>
  </si>
  <si>
    <t>Реализация образовательных программ среднего профессионального образования - программ подготовки специалистов среднего звена (36.02.01 Ветеринария, Основное общее образование, Очная)</t>
  </si>
  <si>
    <t>ОГБПОУ ЮЖСКИЙ ТЕХНОЛОГИЧЕСКИЙ КОЛЛЕДЖ</t>
  </si>
  <si>
    <t>852100О.99.0.БО84РМ52000</t>
  </si>
  <si>
    <t>Реализация образовательных программ среднего профессионального образования - программ подготовки специалистов среднего звена (38.02.05 Товароведение и экспертиза качества потребительских товаров, Среднее общее образование, Очная)</t>
  </si>
  <si>
    <t>852100О.99.0.БО84ЦХ64000</t>
  </si>
  <si>
    <t>Реализация образовательных программ среднего профессионального образования - программ подготовки специалистов среднего звена (38.02.08 Торговое дело - СОО)</t>
  </si>
  <si>
    <t>Бюджетное учреждение</t>
  </si>
  <si>
    <t>ОГБУ ЦЕНТР ОЦЕНКИ КАЧЕСТВА ОБРАЗОВАНИЯ</t>
  </si>
  <si>
    <t>631100.Р.41.1.01030001000</t>
  </si>
  <si>
    <t>0103</t>
  </si>
  <si>
    <t>Информационно-технологическое обеспечение образовательной деятельности</t>
  </si>
  <si>
    <t>Количество разработанных документов</t>
  </si>
  <si>
    <t>Накопительный</t>
  </si>
  <si>
    <t>631100.Р.41.1.01040001000</t>
  </si>
  <si>
    <t>0104</t>
  </si>
  <si>
    <t>Оценка качества образования</t>
  </si>
  <si>
    <t>Сведения о ходе выполнения государственных заданий за 2025 год государственными областными учреждениями, подведомственными Департаменту образования и науки Ивановской области</t>
  </si>
  <si>
    <t>Допустимое отклонение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</si>
</sst>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8"/>
      <color rgb="FF000000"/>
      <name val="Verdana"/>
    </font>
    <font>
      <b/>
      <sz val="12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  <family val="2"/>
      <charset val="204"/>
    </font>
    <font>
      <b/>
      <sz val="8"/>
      <name val="Verdana"/>
      <family val="2"/>
      <charset val="204"/>
    </font>
    <font>
      <sz val="8"/>
      <name val="Verdana"/>
      <family val="2"/>
      <charset val="204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</cellStyleXfs>
  <cellXfs count="49">
    <xf numFmtId="0" fontId="0" fillId="2" borderId="0" xfId="0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left" vertical="center" wrapText="1"/>
    </xf>
    <xf numFmtId="3" fontId="5" fillId="7" borderId="5" xfId="0" applyNumberFormat="1" applyFont="1" applyFill="1" applyBorder="1" applyAlignment="1">
      <alignment horizontal="right" vertical="center" wrapText="1" indent="1"/>
    </xf>
    <xf numFmtId="4" fontId="6" fillId="8" borderId="6" xfId="0" applyNumberFormat="1" applyFont="1" applyFill="1" applyBorder="1" applyAlignment="1">
      <alignment horizontal="right" vertical="center" wrapText="1" indent="1"/>
    </xf>
    <xf numFmtId="164" fontId="7" fillId="8" borderId="6" xfId="0" applyNumberFormat="1" applyFont="1" applyFill="1" applyBorder="1" applyAlignment="1">
      <alignment horizontal="right" vertical="center" wrapText="1" indent="1"/>
    </xf>
    <xf numFmtId="4" fontId="0" fillId="2" borderId="0" xfId="0" applyNumberFormat="1">
      <alignment horizontal="left" vertical="center"/>
    </xf>
    <xf numFmtId="3" fontId="5" fillId="7" borderId="6" xfId="0" applyNumberFormat="1" applyFont="1" applyFill="1" applyBorder="1" applyAlignment="1">
      <alignment horizontal="right" vertical="center" wrapText="1" indent="1"/>
    </xf>
    <xf numFmtId="3" fontId="9" fillId="0" borderId="6" xfId="0" applyNumberFormat="1" applyFont="1" applyFill="1" applyBorder="1" applyAlignment="1">
      <alignment horizontal="right" vertical="center" wrapText="1" indent="1"/>
    </xf>
    <xf numFmtId="4" fontId="9" fillId="0" borderId="6" xfId="0" applyNumberFormat="1" applyFont="1" applyFill="1" applyBorder="1" applyAlignment="1">
      <alignment horizontal="right" vertical="center" wrapText="1" indent="1"/>
    </xf>
    <xf numFmtId="164" fontId="9" fillId="0" borderId="6" xfId="0" applyNumberFormat="1" applyFont="1" applyFill="1" applyBorder="1" applyAlignment="1">
      <alignment horizontal="right" vertical="center" wrapText="1" indent="1"/>
    </xf>
    <xf numFmtId="0" fontId="9" fillId="0" borderId="0" xfId="0" applyFont="1" applyFill="1">
      <alignment horizontal="left" vertical="center"/>
    </xf>
    <xf numFmtId="0" fontId="3" fillId="5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left" vertical="center" wrapText="1"/>
    </xf>
    <xf numFmtId="4" fontId="6" fillId="8" borderId="8" xfId="0" applyNumberFormat="1" applyFont="1" applyFill="1" applyBorder="1" applyAlignment="1">
      <alignment horizontal="right" vertical="center" wrapText="1" indent="1"/>
    </xf>
    <xf numFmtId="164" fontId="7" fillId="8" borderId="8" xfId="0" applyNumberFormat="1" applyFont="1" applyFill="1" applyBorder="1" applyAlignment="1">
      <alignment horizontal="right" vertical="center" wrapText="1" indent="1"/>
    </xf>
    <xf numFmtId="3" fontId="5" fillId="7" borderId="8" xfId="0" applyNumberFormat="1" applyFont="1" applyFill="1" applyBorder="1" applyAlignment="1">
      <alignment horizontal="right" vertical="center" wrapText="1" indent="1"/>
    </xf>
    <xf numFmtId="3" fontId="9" fillId="0" borderId="8" xfId="0" applyNumberFormat="1" applyFont="1" applyFill="1" applyBorder="1" applyAlignment="1">
      <alignment horizontal="right" vertical="center" wrapText="1" indent="1"/>
    </xf>
    <xf numFmtId="4" fontId="9" fillId="0" borderId="8" xfId="0" applyNumberFormat="1" applyFont="1" applyFill="1" applyBorder="1" applyAlignment="1">
      <alignment horizontal="right" vertical="center" wrapText="1" indent="1"/>
    </xf>
    <xf numFmtId="164" fontId="9" fillId="0" borderId="8" xfId="0" applyNumberFormat="1" applyFont="1" applyFill="1" applyBorder="1" applyAlignment="1">
      <alignment horizontal="right" vertical="center" wrapText="1" indent="1"/>
    </xf>
    <xf numFmtId="0" fontId="3" fillId="5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center" wrapText="1"/>
    </xf>
    <xf numFmtId="4" fontId="6" fillId="8" borderId="10" xfId="0" applyNumberFormat="1" applyFont="1" applyFill="1" applyBorder="1" applyAlignment="1">
      <alignment horizontal="right" vertical="center" wrapText="1" indent="1"/>
    </xf>
    <xf numFmtId="164" fontId="7" fillId="8" borderId="10" xfId="0" applyNumberFormat="1" applyFont="1" applyFill="1" applyBorder="1" applyAlignment="1">
      <alignment horizontal="right" vertical="center" wrapText="1" indent="1"/>
    </xf>
    <xf numFmtId="3" fontId="5" fillId="7" borderId="10" xfId="0" applyNumberFormat="1" applyFont="1" applyFill="1" applyBorder="1" applyAlignment="1">
      <alignment horizontal="right" vertical="center" wrapText="1" indent="1"/>
    </xf>
    <xf numFmtId="3" fontId="9" fillId="0" borderId="10" xfId="0" applyNumberFormat="1" applyFont="1" applyFill="1" applyBorder="1" applyAlignment="1">
      <alignment horizontal="right" vertical="center" wrapText="1" indent="1"/>
    </xf>
    <xf numFmtId="4" fontId="9" fillId="0" borderId="10" xfId="0" applyNumberFormat="1" applyFont="1" applyFill="1" applyBorder="1" applyAlignment="1">
      <alignment horizontal="right" vertical="center" wrapText="1" indent="1"/>
    </xf>
    <xf numFmtId="164" fontId="9" fillId="0" borderId="10" xfId="0" applyNumberFormat="1" applyFont="1" applyFill="1" applyBorder="1" applyAlignment="1">
      <alignment horizontal="right" vertical="center" wrapText="1" inden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left" vertical="center" wrapText="1"/>
    </xf>
    <xf numFmtId="4" fontId="6" fillId="8" borderId="12" xfId="0" applyNumberFormat="1" applyFont="1" applyFill="1" applyBorder="1" applyAlignment="1">
      <alignment horizontal="right" vertical="center" wrapText="1" indent="1"/>
    </xf>
    <xf numFmtId="164" fontId="7" fillId="8" borderId="12" xfId="0" applyNumberFormat="1" applyFont="1" applyFill="1" applyBorder="1" applyAlignment="1">
      <alignment horizontal="right" vertical="center" wrapText="1" indent="1"/>
    </xf>
    <xf numFmtId="3" fontId="5" fillId="7" borderId="12" xfId="0" applyNumberFormat="1" applyFont="1" applyFill="1" applyBorder="1" applyAlignment="1">
      <alignment horizontal="right" vertical="center" wrapText="1" indent="1"/>
    </xf>
    <xf numFmtId="3" fontId="9" fillId="0" borderId="12" xfId="0" applyNumberFormat="1" applyFont="1" applyFill="1" applyBorder="1" applyAlignment="1">
      <alignment horizontal="right" vertical="center" wrapText="1" indent="1"/>
    </xf>
    <xf numFmtId="4" fontId="9" fillId="0" borderId="12" xfId="0" applyNumberFormat="1" applyFont="1" applyFill="1" applyBorder="1" applyAlignment="1">
      <alignment horizontal="right" vertical="center" wrapText="1" indent="1"/>
    </xf>
    <xf numFmtId="164" fontId="9" fillId="0" borderId="12" xfId="0" applyNumberFormat="1" applyFont="1" applyFill="1" applyBorder="1" applyAlignment="1">
      <alignment horizontal="right" vertical="center" wrapText="1" indent="1"/>
    </xf>
    <xf numFmtId="4" fontId="6" fillId="8" borderId="11" xfId="0" applyNumberFormat="1" applyFont="1" applyFill="1" applyBorder="1" applyAlignment="1">
      <alignment horizontal="right" vertical="center" wrapText="1" indent="1"/>
    </xf>
    <xf numFmtId="164" fontId="7" fillId="8" borderId="11" xfId="0" applyNumberFormat="1" applyFont="1" applyFill="1" applyBorder="1" applyAlignment="1">
      <alignment horizontal="right" vertical="center" wrapText="1" indent="1"/>
    </xf>
    <xf numFmtId="3" fontId="5" fillId="7" borderId="11" xfId="0" applyNumberFormat="1" applyFont="1" applyFill="1" applyBorder="1" applyAlignment="1">
      <alignment horizontal="right" vertical="center" wrapText="1" indent="1"/>
    </xf>
    <xf numFmtId="3" fontId="9" fillId="0" borderId="11" xfId="0" applyNumberFormat="1" applyFont="1" applyFill="1" applyBorder="1" applyAlignment="1">
      <alignment horizontal="right" vertical="center" wrapText="1" indent="1"/>
    </xf>
    <xf numFmtId="4" fontId="9" fillId="0" borderId="11" xfId="0" applyNumberFormat="1" applyFont="1" applyFill="1" applyBorder="1" applyAlignment="1">
      <alignment horizontal="right" vertical="center" wrapText="1" indent="1"/>
    </xf>
    <xf numFmtId="164" fontId="9" fillId="0" borderId="11" xfId="0" applyNumberFormat="1" applyFont="1" applyFill="1" applyBorder="1" applyAlignment="1">
      <alignment horizontal="right" vertical="center" wrapText="1" inden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>
      <alignment horizontal="left" vertical="center"/>
    </xf>
  </cellXfs>
  <cellStyles count="4">
    <cellStyle name="bold_border_center_str" xfId="2" xr:uid="{00000000-0005-0000-0000-000002000000}"/>
    <cellStyle name="border_center_str" xfId="3" xr:uid="{00000000-0005-0000-0000-000003000000}"/>
    <cellStyle name="title" xfId="1" xr:uid="{00000000-0005-0000-0000-000001000000}"/>
    <cellStyle name="Обычный" xfId="0" builtinId="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71"/>
  <sheetViews>
    <sheetView tabSelected="1" workbookViewId="0">
      <pane xSplit="2" ySplit="2" topLeftCell="H336" activePane="bottomRight" state="frozen"/>
      <selection pane="topRight"/>
      <selection pane="bottomLeft"/>
      <selection pane="bottomRight" activeCell="Q371" sqref="Q371"/>
    </sheetView>
  </sheetViews>
  <sheetFormatPr defaultRowHeight="10.199999999999999" x14ac:dyDescent="0.2"/>
  <cols>
    <col min="1" max="1" width="14.75" customWidth="1"/>
    <col min="2" max="2" width="17.625" customWidth="1"/>
    <col min="3" max="3" width="23.625" customWidth="1"/>
    <col min="4" max="4" width="11.5" customWidth="1"/>
    <col min="5" max="5" width="25.75" customWidth="1"/>
    <col min="6" max="6" width="13" customWidth="1"/>
    <col min="7" max="7" width="57.25" customWidth="1"/>
    <col min="8" max="8" width="25.25" customWidth="1"/>
    <col min="9" max="9" width="14.375" customWidth="1"/>
    <col min="10" max="10" width="15.5" customWidth="1"/>
    <col min="11" max="11" width="14.125" customWidth="1"/>
    <col min="12" max="13" width="17.25" customWidth="1"/>
    <col min="14" max="14" width="13.625" customWidth="1"/>
    <col min="15" max="15" width="14.5" customWidth="1"/>
    <col min="16" max="16" width="14.5" style="11" hidden="1" customWidth="1"/>
    <col min="17" max="17" width="15.25" style="11" customWidth="1"/>
    <col min="18" max="18" width="16.125" style="11" customWidth="1"/>
    <col min="19" max="19" width="9" style="48"/>
  </cols>
  <sheetData>
    <row r="1" spans="1:18" ht="30" customHeight="1" thickBot="1" x14ac:dyDescent="0.25">
      <c r="A1" s="47" t="s">
        <v>431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49.95" customHeight="1" thickBot="1" x14ac:dyDescent="0.25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10</v>
      </c>
      <c r="L2" s="14" t="s">
        <v>15</v>
      </c>
      <c r="M2" s="14" t="s">
        <v>16</v>
      </c>
      <c r="N2" s="14" t="s">
        <v>11</v>
      </c>
      <c r="O2" s="14" t="s">
        <v>12</v>
      </c>
      <c r="P2" s="15" t="s">
        <v>432</v>
      </c>
      <c r="Q2" s="15" t="s">
        <v>13</v>
      </c>
      <c r="R2" s="15" t="s">
        <v>14</v>
      </c>
    </row>
    <row r="3" spans="1:18" ht="51" x14ac:dyDescent="0.2">
      <c r="A3" s="12" t="s">
        <v>17</v>
      </c>
      <c r="B3" s="12" t="s">
        <v>18</v>
      </c>
      <c r="C3" s="13" t="s">
        <v>19</v>
      </c>
      <c r="D3" s="12" t="s">
        <v>20</v>
      </c>
      <c r="E3" s="12" t="s">
        <v>21</v>
      </c>
      <c r="F3" s="12" t="s">
        <v>22</v>
      </c>
      <c r="G3" s="13" t="s">
        <v>23</v>
      </c>
      <c r="H3" s="13" t="s">
        <v>24</v>
      </c>
      <c r="I3" s="12" t="s">
        <v>25</v>
      </c>
      <c r="J3" s="12" t="s">
        <v>26</v>
      </c>
      <c r="K3" s="12" t="s">
        <v>27</v>
      </c>
      <c r="L3" s="4">
        <v>3750</v>
      </c>
      <c r="M3" s="4">
        <v>3750</v>
      </c>
      <c r="N3" s="5">
        <f t="shared" ref="N3:N66" si="0">IF(AND((ISNUMBER(L3)),L3 &gt; 0),(M3/L3)*100,0)</f>
        <v>100</v>
      </c>
      <c r="O3" s="7">
        <v>5</v>
      </c>
      <c r="P3" s="8">
        <f t="shared" ref="P3:P9" si="1">ROUNDUP(L3*O3/100,0)</f>
        <v>188</v>
      </c>
      <c r="Q3" s="9">
        <f t="shared" ref="Q3:Q9" si="2">IF(M3-L3=0,0,ROUNDUP(L3-L3*O3%-M3,0))</f>
        <v>0</v>
      </c>
      <c r="R3" s="10">
        <f t="shared" ref="R3:R9" si="3">ROUND(M3/L3*100,1)</f>
        <v>100</v>
      </c>
    </row>
    <row r="4" spans="1:18" ht="51" x14ac:dyDescent="0.2">
      <c r="A4" s="1" t="s">
        <v>17</v>
      </c>
      <c r="B4" s="1" t="s">
        <v>18</v>
      </c>
      <c r="C4" s="2" t="s">
        <v>19</v>
      </c>
      <c r="D4" s="1" t="s">
        <v>20</v>
      </c>
      <c r="E4" s="1" t="s">
        <v>28</v>
      </c>
      <c r="F4" s="1" t="s">
        <v>22</v>
      </c>
      <c r="G4" s="2" t="s">
        <v>29</v>
      </c>
      <c r="H4" s="2" t="s">
        <v>24</v>
      </c>
      <c r="I4" s="1" t="s">
        <v>25</v>
      </c>
      <c r="J4" s="1" t="s">
        <v>26</v>
      </c>
      <c r="K4" s="1" t="s">
        <v>27</v>
      </c>
      <c r="L4" s="4">
        <v>26371</v>
      </c>
      <c r="M4" s="4">
        <v>26371</v>
      </c>
      <c r="N4" s="5">
        <f t="shared" si="0"/>
        <v>100</v>
      </c>
      <c r="O4" s="3">
        <v>5</v>
      </c>
      <c r="P4" s="8">
        <f t="shared" si="1"/>
        <v>1319</v>
      </c>
      <c r="Q4" s="9">
        <f t="shared" si="2"/>
        <v>0</v>
      </c>
      <c r="R4" s="10">
        <f t="shared" si="3"/>
        <v>100</v>
      </c>
    </row>
    <row r="5" spans="1:18" ht="51" x14ac:dyDescent="0.2">
      <c r="A5" s="1" t="s">
        <v>17</v>
      </c>
      <c r="B5" s="1" t="s">
        <v>18</v>
      </c>
      <c r="C5" s="2" t="s">
        <v>19</v>
      </c>
      <c r="D5" s="1" t="s">
        <v>20</v>
      </c>
      <c r="E5" s="1" t="s">
        <v>30</v>
      </c>
      <c r="F5" s="1" t="s">
        <v>22</v>
      </c>
      <c r="G5" s="2" t="s">
        <v>31</v>
      </c>
      <c r="H5" s="2" t="s">
        <v>24</v>
      </c>
      <c r="I5" s="1" t="s">
        <v>25</v>
      </c>
      <c r="J5" s="1" t="s">
        <v>26</v>
      </c>
      <c r="K5" s="1" t="s">
        <v>27</v>
      </c>
      <c r="L5" s="4">
        <v>20316</v>
      </c>
      <c r="M5" s="4">
        <v>20316</v>
      </c>
      <c r="N5" s="5">
        <f t="shared" si="0"/>
        <v>100</v>
      </c>
      <c r="O5" s="3">
        <v>5</v>
      </c>
      <c r="P5" s="8">
        <f t="shared" si="1"/>
        <v>1016</v>
      </c>
      <c r="Q5" s="9">
        <f t="shared" si="2"/>
        <v>0</v>
      </c>
      <c r="R5" s="10">
        <f t="shared" si="3"/>
        <v>100</v>
      </c>
    </row>
    <row r="6" spans="1:18" ht="51" x14ac:dyDescent="0.2">
      <c r="A6" s="1" t="s">
        <v>17</v>
      </c>
      <c r="B6" s="1" t="s">
        <v>18</v>
      </c>
      <c r="C6" s="2" t="s">
        <v>19</v>
      </c>
      <c r="D6" s="1" t="s">
        <v>20</v>
      </c>
      <c r="E6" s="1" t="s">
        <v>32</v>
      </c>
      <c r="F6" s="1" t="s">
        <v>22</v>
      </c>
      <c r="G6" s="2" t="s">
        <v>33</v>
      </c>
      <c r="H6" s="2" t="s">
        <v>24</v>
      </c>
      <c r="I6" s="1" t="s">
        <v>25</v>
      </c>
      <c r="J6" s="1" t="s">
        <v>26</v>
      </c>
      <c r="K6" s="1" t="s">
        <v>27</v>
      </c>
      <c r="L6" s="4">
        <v>9519</v>
      </c>
      <c r="M6" s="4">
        <v>9519</v>
      </c>
      <c r="N6" s="5">
        <f t="shared" si="0"/>
        <v>100</v>
      </c>
      <c r="O6" s="3">
        <v>5</v>
      </c>
      <c r="P6" s="8">
        <f t="shared" si="1"/>
        <v>476</v>
      </c>
      <c r="Q6" s="9">
        <f t="shared" si="2"/>
        <v>0</v>
      </c>
      <c r="R6" s="10">
        <f t="shared" si="3"/>
        <v>100</v>
      </c>
    </row>
    <row r="7" spans="1:18" ht="51" x14ac:dyDescent="0.2">
      <c r="A7" s="1" t="s">
        <v>17</v>
      </c>
      <c r="B7" s="1" t="s">
        <v>18</v>
      </c>
      <c r="C7" s="2" t="s">
        <v>19</v>
      </c>
      <c r="D7" s="1" t="s">
        <v>20</v>
      </c>
      <c r="E7" s="1" t="s">
        <v>34</v>
      </c>
      <c r="F7" s="1" t="s">
        <v>22</v>
      </c>
      <c r="G7" s="2" t="s">
        <v>35</v>
      </c>
      <c r="H7" s="2" t="s">
        <v>24</v>
      </c>
      <c r="I7" s="1" t="s">
        <v>25</v>
      </c>
      <c r="J7" s="1" t="s">
        <v>26</v>
      </c>
      <c r="K7" s="1" t="s">
        <v>27</v>
      </c>
      <c r="L7" s="4">
        <v>3126</v>
      </c>
      <c r="M7" s="4">
        <v>3126</v>
      </c>
      <c r="N7" s="5">
        <f t="shared" si="0"/>
        <v>100</v>
      </c>
      <c r="O7" s="3">
        <v>5</v>
      </c>
      <c r="P7" s="8">
        <f t="shared" si="1"/>
        <v>157</v>
      </c>
      <c r="Q7" s="9">
        <f t="shared" si="2"/>
        <v>0</v>
      </c>
      <c r="R7" s="10">
        <f t="shared" si="3"/>
        <v>100</v>
      </c>
    </row>
    <row r="8" spans="1:18" ht="51" x14ac:dyDescent="0.2">
      <c r="A8" s="1" t="s">
        <v>17</v>
      </c>
      <c r="B8" s="1" t="s">
        <v>18</v>
      </c>
      <c r="C8" s="2" t="s">
        <v>19</v>
      </c>
      <c r="D8" s="1" t="s">
        <v>20</v>
      </c>
      <c r="E8" s="1" t="s">
        <v>36</v>
      </c>
      <c r="F8" s="1" t="s">
        <v>22</v>
      </c>
      <c r="G8" s="2" t="s">
        <v>37</v>
      </c>
      <c r="H8" s="2" t="s">
        <v>24</v>
      </c>
      <c r="I8" s="1" t="s">
        <v>25</v>
      </c>
      <c r="J8" s="1" t="s">
        <v>26</v>
      </c>
      <c r="K8" s="1" t="s">
        <v>27</v>
      </c>
      <c r="L8" s="4">
        <v>26347</v>
      </c>
      <c r="M8" s="4">
        <v>26347</v>
      </c>
      <c r="N8" s="5">
        <f t="shared" si="0"/>
        <v>100</v>
      </c>
      <c r="O8" s="3">
        <v>5</v>
      </c>
      <c r="P8" s="8">
        <f t="shared" si="1"/>
        <v>1318</v>
      </c>
      <c r="Q8" s="9">
        <f t="shared" si="2"/>
        <v>0</v>
      </c>
      <c r="R8" s="10">
        <f t="shared" si="3"/>
        <v>100</v>
      </c>
    </row>
    <row r="9" spans="1:18" ht="51" x14ac:dyDescent="0.2">
      <c r="A9" s="1" t="s">
        <v>17</v>
      </c>
      <c r="B9" s="1" t="s">
        <v>18</v>
      </c>
      <c r="C9" s="2" t="s">
        <v>19</v>
      </c>
      <c r="D9" s="1" t="s">
        <v>20</v>
      </c>
      <c r="E9" s="1" t="s">
        <v>38</v>
      </c>
      <c r="F9" s="1" t="s">
        <v>39</v>
      </c>
      <c r="G9" s="2" t="s">
        <v>40</v>
      </c>
      <c r="H9" s="2" t="s">
        <v>24</v>
      </c>
      <c r="I9" s="1" t="s">
        <v>25</v>
      </c>
      <c r="J9" s="1" t="s">
        <v>26</v>
      </c>
      <c r="K9" s="1" t="s">
        <v>27</v>
      </c>
      <c r="L9" s="4">
        <v>95580</v>
      </c>
      <c r="M9" s="4">
        <v>95580</v>
      </c>
      <c r="N9" s="5">
        <f t="shared" si="0"/>
        <v>100</v>
      </c>
      <c r="O9" s="3">
        <v>5</v>
      </c>
      <c r="P9" s="8">
        <f t="shared" si="1"/>
        <v>4779</v>
      </c>
      <c r="Q9" s="9">
        <f t="shared" si="2"/>
        <v>0</v>
      </c>
      <c r="R9" s="10">
        <f t="shared" si="3"/>
        <v>100</v>
      </c>
    </row>
    <row r="10" spans="1:18" ht="51" x14ac:dyDescent="0.2">
      <c r="A10" s="1" t="s">
        <v>17</v>
      </c>
      <c r="B10" s="1" t="s">
        <v>18</v>
      </c>
      <c r="C10" s="2" t="s">
        <v>19</v>
      </c>
      <c r="D10" s="1" t="s">
        <v>41</v>
      </c>
      <c r="E10" s="1" t="s">
        <v>42</v>
      </c>
      <c r="F10" s="1" t="s">
        <v>43</v>
      </c>
      <c r="G10" s="2" t="s">
        <v>44</v>
      </c>
      <c r="H10" s="2" t="s">
        <v>45</v>
      </c>
      <c r="I10" s="1" t="s">
        <v>25</v>
      </c>
      <c r="J10" s="1" t="s">
        <v>46</v>
      </c>
      <c r="K10" s="1" t="s">
        <v>27</v>
      </c>
      <c r="L10" s="4">
        <v>151</v>
      </c>
      <c r="M10" s="4">
        <v>151</v>
      </c>
      <c r="N10" s="5">
        <f t="shared" si="0"/>
        <v>100</v>
      </c>
      <c r="O10" s="3"/>
      <c r="P10" s="8">
        <f t="shared" ref="P10:P13" si="4">ROUNDUP(L10*O10/100,0)</f>
        <v>0</v>
      </c>
      <c r="Q10" s="9">
        <f t="shared" ref="Q10:Q13" si="5">IF(M10-L10=0,0,ROUNDUP(L10-L10*O10%-M10,0))</f>
        <v>0</v>
      </c>
      <c r="R10" s="10">
        <f>ROUND(M10/L10*100,1)</f>
        <v>100</v>
      </c>
    </row>
    <row r="11" spans="1:18" ht="51" x14ac:dyDescent="0.2">
      <c r="A11" s="1" t="s">
        <v>17</v>
      </c>
      <c r="B11" s="1" t="s">
        <v>18</v>
      </c>
      <c r="C11" s="2" t="s">
        <v>19</v>
      </c>
      <c r="D11" s="1" t="s">
        <v>41</v>
      </c>
      <c r="E11" s="1" t="s">
        <v>47</v>
      </c>
      <c r="F11" s="1" t="s">
        <v>48</v>
      </c>
      <c r="G11" s="2" t="s">
        <v>49</v>
      </c>
      <c r="H11" s="2" t="s">
        <v>45</v>
      </c>
      <c r="I11" s="1" t="s">
        <v>25</v>
      </c>
      <c r="J11" s="1" t="s">
        <v>46</v>
      </c>
      <c r="K11" s="1" t="s">
        <v>27</v>
      </c>
      <c r="L11" s="4">
        <v>144</v>
      </c>
      <c r="M11" s="4">
        <v>144</v>
      </c>
      <c r="N11" s="5">
        <f t="shared" si="0"/>
        <v>100</v>
      </c>
      <c r="O11" s="3"/>
      <c r="P11" s="8">
        <f t="shared" si="4"/>
        <v>0</v>
      </c>
      <c r="Q11" s="9">
        <f t="shared" si="5"/>
        <v>0</v>
      </c>
      <c r="R11" s="10">
        <f t="shared" ref="R11:R13" si="6">ROUND(M11/L11*100,1)</f>
        <v>100</v>
      </c>
    </row>
    <row r="12" spans="1:18" ht="45" customHeight="1" thickBot="1" x14ac:dyDescent="0.25">
      <c r="A12" s="16" t="s">
        <v>17</v>
      </c>
      <c r="B12" s="16" t="s">
        <v>18</v>
      </c>
      <c r="C12" s="17" t="s">
        <v>19</v>
      </c>
      <c r="D12" s="16" t="s">
        <v>41</v>
      </c>
      <c r="E12" s="16" t="s">
        <v>50</v>
      </c>
      <c r="F12" s="16" t="s">
        <v>51</v>
      </c>
      <c r="G12" s="17" t="s">
        <v>52</v>
      </c>
      <c r="H12" s="17" t="s">
        <v>45</v>
      </c>
      <c r="I12" s="16" t="s">
        <v>25</v>
      </c>
      <c r="J12" s="16" t="s">
        <v>46</v>
      </c>
      <c r="K12" s="16" t="s">
        <v>27</v>
      </c>
      <c r="L12" s="18">
        <v>24</v>
      </c>
      <c r="M12" s="18">
        <v>24</v>
      </c>
      <c r="N12" s="19">
        <f t="shared" si="0"/>
        <v>100</v>
      </c>
      <c r="O12" s="20"/>
      <c r="P12" s="21">
        <f t="shared" si="4"/>
        <v>0</v>
      </c>
      <c r="Q12" s="22">
        <f t="shared" si="5"/>
        <v>0</v>
      </c>
      <c r="R12" s="23">
        <f t="shared" si="6"/>
        <v>100</v>
      </c>
    </row>
    <row r="13" spans="1:18" ht="40.799999999999997" x14ac:dyDescent="0.2">
      <c r="A13" s="24" t="s">
        <v>53</v>
      </c>
      <c r="B13" s="24" t="s">
        <v>54</v>
      </c>
      <c r="C13" s="25" t="s">
        <v>55</v>
      </c>
      <c r="D13" s="24" t="s">
        <v>20</v>
      </c>
      <c r="E13" s="24" t="s">
        <v>56</v>
      </c>
      <c r="F13" s="24" t="s">
        <v>57</v>
      </c>
      <c r="G13" s="25" t="s">
        <v>58</v>
      </c>
      <c r="H13" s="25" t="s">
        <v>59</v>
      </c>
      <c r="I13" s="24" t="s">
        <v>25</v>
      </c>
      <c r="J13" s="24" t="s">
        <v>60</v>
      </c>
      <c r="K13" s="24" t="s">
        <v>27</v>
      </c>
      <c r="L13" s="26">
        <v>26</v>
      </c>
      <c r="M13" s="26">
        <v>26</v>
      </c>
      <c r="N13" s="27">
        <f t="shared" si="0"/>
        <v>100</v>
      </c>
      <c r="O13" s="28">
        <v>5</v>
      </c>
      <c r="P13" s="29">
        <f t="shared" si="4"/>
        <v>2</v>
      </c>
      <c r="Q13" s="30">
        <f t="shared" si="5"/>
        <v>0</v>
      </c>
      <c r="R13" s="31">
        <f t="shared" si="6"/>
        <v>100</v>
      </c>
    </row>
    <row r="14" spans="1:18" ht="40.799999999999997" x14ac:dyDescent="0.2">
      <c r="A14" s="32" t="s">
        <v>53</v>
      </c>
      <c r="B14" s="32" t="s">
        <v>54</v>
      </c>
      <c r="C14" s="2" t="s">
        <v>55</v>
      </c>
      <c r="D14" s="32" t="s">
        <v>20</v>
      </c>
      <c r="E14" s="32" t="s">
        <v>61</v>
      </c>
      <c r="F14" s="32" t="s">
        <v>57</v>
      </c>
      <c r="G14" s="2" t="s">
        <v>62</v>
      </c>
      <c r="H14" s="2" t="s">
        <v>59</v>
      </c>
      <c r="I14" s="32" t="s">
        <v>25</v>
      </c>
      <c r="J14" s="32" t="s">
        <v>60</v>
      </c>
      <c r="K14" s="32" t="s">
        <v>27</v>
      </c>
      <c r="L14" s="4">
        <v>23</v>
      </c>
      <c r="M14" s="4">
        <v>22</v>
      </c>
      <c r="N14" s="5">
        <f t="shared" si="0"/>
        <v>95.652173913043484</v>
      </c>
      <c r="O14" s="7">
        <v>5</v>
      </c>
      <c r="P14" s="8">
        <f>ROUNDUP(L14*O14/100,0)</f>
        <v>2</v>
      </c>
      <c r="Q14" s="9">
        <v>0</v>
      </c>
      <c r="R14" s="10">
        <v>100</v>
      </c>
    </row>
    <row r="15" spans="1:18" ht="40.799999999999997" x14ac:dyDescent="0.2">
      <c r="A15" s="32" t="s">
        <v>53</v>
      </c>
      <c r="B15" s="32" t="s">
        <v>54</v>
      </c>
      <c r="C15" s="2" t="s">
        <v>55</v>
      </c>
      <c r="D15" s="32" t="s">
        <v>20</v>
      </c>
      <c r="E15" s="32" t="s">
        <v>63</v>
      </c>
      <c r="F15" s="32" t="s">
        <v>57</v>
      </c>
      <c r="G15" s="2" t="s">
        <v>64</v>
      </c>
      <c r="H15" s="2" t="s">
        <v>59</v>
      </c>
      <c r="I15" s="32" t="s">
        <v>25</v>
      </c>
      <c r="J15" s="32" t="s">
        <v>60</v>
      </c>
      <c r="K15" s="32" t="s">
        <v>27</v>
      </c>
      <c r="L15" s="4">
        <v>10</v>
      </c>
      <c r="M15" s="4">
        <v>10</v>
      </c>
      <c r="N15" s="5">
        <f t="shared" si="0"/>
        <v>100</v>
      </c>
      <c r="O15" s="7">
        <v>5</v>
      </c>
      <c r="P15" s="8">
        <f t="shared" ref="P15:P22" si="7">ROUNDUP(L15*O15/100,0)</f>
        <v>1</v>
      </c>
      <c r="Q15" s="9">
        <f t="shared" ref="Q15:Q16" si="8">IF(M15-L15=0,0,ROUNDUP(L15-L15*O15%-M15,0))</f>
        <v>0</v>
      </c>
      <c r="R15" s="10">
        <f t="shared" ref="R15:R16" si="9">ROUND(M15/L15*100,1)</f>
        <v>100</v>
      </c>
    </row>
    <row r="16" spans="1:18" ht="51" x14ac:dyDescent="0.2">
      <c r="A16" s="32" t="s">
        <v>53</v>
      </c>
      <c r="B16" s="32" t="s">
        <v>54</v>
      </c>
      <c r="C16" s="2" t="s">
        <v>55</v>
      </c>
      <c r="D16" s="32" t="s">
        <v>20</v>
      </c>
      <c r="E16" s="32" t="s">
        <v>65</v>
      </c>
      <c r="F16" s="32" t="s">
        <v>66</v>
      </c>
      <c r="G16" s="2" t="s">
        <v>67</v>
      </c>
      <c r="H16" s="2" t="s">
        <v>59</v>
      </c>
      <c r="I16" s="32" t="s">
        <v>25</v>
      </c>
      <c r="J16" s="32" t="s">
        <v>60</v>
      </c>
      <c r="K16" s="32" t="s">
        <v>27</v>
      </c>
      <c r="L16" s="4">
        <v>10</v>
      </c>
      <c r="M16" s="4">
        <v>10</v>
      </c>
      <c r="N16" s="5">
        <f t="shared" si="0"/>
        <v>100</v>
      </c>
      <c r="O16" s="7">
        <v>10</v>
      </c>
      <c r="P16" s="8">
        <f t="shared" si="7"/>
        <v>1</v>
      </c>
      <c r="Q16" s="9">
        <f t="shared" si="8"/>
        <v>0</v>
      </c>
      <c r="R16" s="10">
        <f t="shared" si="9"/>
        <v>100</v>
      </c>
    </row>
    <row r="17" spans="1:18" ht="40.799999999999997" x14ac:dyDescent="0.2">
      <c r="A17" s="32" t="s">
        <v>53</v>
      </c>
      <c r="B17" s="32" t="s">
        <v>54</v>
      </c>
      <c r="C17" s="2" t="s">
        <v>55</v>
      </c>
      <c r="D17" s="32" t="s">
        <v>20</v>
      </c>
      <c r="E17" s="32" t="s">
        <v>68</v>
      </c>
      <c r="F17" s="32" t="s">
        <v>69</v>
      </c>
      <c r="G17" s="2" t="s">
        <v>70</v>
      </c>
      <c r="H17" s="2" t="s">
        <v>24</v>
      </c>
      <c r="I17" s="32" t="s">
        <v>25</v>
      </c>
      <c r="J17" s="32" t="s">
        <v>26</v>
      </c>
      <c r="K17" s="32" t="s">
        <v>27</v>
      </c>
      <c r="L17" s="4">
        <v>73360</v>
      </c>
      <c r="M17" s="4">
        <v>73028</v>
      </c>
      <c r="N17" s="5">
        <f t="shared" si="0"/>
        <v>99.547437295528894</v>
      </c>
      <c r="O17" s="7">
        <v>5</v>
      </c>
      <c r="P17" s="8">
        <f t="shared" si="7"/>
        <v>3668</v>
      </c>
      <c r="Q17" s="9">
        <v>0</v>
      </c>
      <c r="R17" s="10">
        <v>100</v>
      </c>
    </row>
    <row r="18" spans="1:18" ht="40.799999999999997" x14ac:dyDescent="0.2">
      <c r="A18" s="32" t="s">
        <v>53</v>
      </c>
      <c r="B18" s="32" t="s">
        <v>54</v>
      </c>
      <c r="C18" s="2" t="s">
        <v>55</v>
      </c>
      <c r="D18" s="32" t="s">
        <v>20</v>
      </c>
      <c r="E18" s="32" t="s">
        <v>71</v>
      </c>
      <c r="F18" s="32" t="s">
        <v>72</v>
      </c>
      <c r="G18" s="2" t="s">
        <v>73</v>
      </c>
      <c r="H18" s="2" t="s">
        <v>59</v>
      </c>
      <c r="I18" s="32" t="s">
        <v>25</v>
      </c>
      <c r="J18" s="32" t="s">
        <v>60</v>
      </c>
      <c r="K18" s="32" t="s">
        <v>27</v>
      </c>
      <c r="L18" s="4">
        <v>33</v>
      </c>
      <c r="M18" s="4">
        <v>32</v>
      </c>
      <c r="N18" s="5">
        <f t="shared" si="0"/>
        <v>96.969696969696969</v>
      </c>
      <c r="O18" s="7">
        <v>10</v>
      </c>
      <c r="P18" s="8">
        <f t="shared" si="7"/>
        <v>4</v>
      </c>
      <c r="Q18" s="9">
        <v>0</v>
      </c>
      <c r="R18" s="10">
        <v>100</v>
      </c>
    </row>
    <row r="19" spans="1:18" ht="51" x14ac:dyDescent="0.2">
      <c r="A19" s="32" t="s">
        <v>53</v>
      </c>
      <c r="B19" s="32" t="s">
        <v>54</v>
      </c>
      <c r="C19" s="2" t="s">
        <v>55</v>
      </c>
      <c r="D19" s="32" t="s">
        <v>20</v>
      </c>
      <c r="E19" s="32" t="s">
        <v>74</v>
      </c>
      <c r="F19" s="32" t="s">
        <v>72</v>
      </c>
      <c r="G19" s="2" t="s">
        <v>75</v>
      </c>
      <c r="H19" s="2" t="s">
        <v>59</v>
      </c>
      <c r="I19" s="32" t="s">
        <v>25</v>
      </c>
      <c r="J19" s="32" t="s">
        <v>60</v>
      </c>
      <c r="K19" s="32" t="s">
        <v>27</v>
      </c>
      <c r="L19" s="4">
        <v>11</v>
      </c>
      <c r="M19" s="4">
        <v>10</v>
      </c>
      <c r="N19" s="5">
        <f t="shared" si="0"/>
        <v>90.909090909090907</v>
      </c>
      <c r="O19" s="7">
        <v>10</v>
      </c>
      <c r="P19" s="8">
        <f t="shared" si="7"/>
        <v>2</v>
      </c>
      <c r="Q19" s="9">
        <v>0</v>
      </c>
      <c r="R19" s="10">
        <v>100</v>
      </c>
    </row>
    <row r="20" spans="1:18" ht="51" x14ac:dyDescent="0.2">
      <c r="A20" s="32" t="s">
        <v>53</v>
      </c>
      <c r="B20" s="32" t="s">
        <v>54</v>
      </c>
      <c r="C20" s="2" t="s">
        <v>55</v>
      </c>
      <c r="D20" s="32" t="s">
        <v>20</v>
      </c>
      <c r="E20" s="32" t="s">
        <v>76</v>
      </c>
      <c r="F20" s="32" t="s">
        <v>72</v>
      </c>
      <c r="G20" s="2" t="s">
        <v>77</v>
      </c>
      <c r="H20" s="2" t="s">
        <v>59</v>
      </c>
      <c r="I20" s="32" t="s">
        <v>25</v>
      </c>
      <c r="J20" s="32" t="s">
        <v>60</v>
      </c>
      <c r="K20" s="32" t="s">
        <v>27</v>
      </c>
      <c r="L20" s="4">
        <v>65</v>
      </c>
      <c r="M20" s="4">
        <v>64</v>
      </c>
      <c r="N20" s="5">
        <f t="shared" si="0"/>
        <v>98.461538461538467</v>
      </c>
      <c r="O20" s="7">
        <v>10</v>
      </c>
      <c r="P20" s="8">
        <f t="shared" si="7"/>
        <v>7</v>
      </c>
      <c r="Q20" s="9">
        <v>0</v>
      </c>
      <c r="R20" s="10">
        <v>100</v>
      </c>
    </row>
    <row r="21" spans="1:18" ht="51" x14ac:dyDescent="0.2">
      <c r="A21" s="32" t="s">
        <v>53</v>
      </c>
      <c r="B21" s="32" t="s">
        <v>54</v>
      </c>
      <c r="C21" s="2" t="s">
        <v>55</v>
      </c>
      <c r="D21" s="32" t="s">
        <v>20</v>
      </c>
      <c r="E21" s="32" t="s">
        <v>78</v>
      </c>
      <c r="F21" s="32" t="s">
        <v>72</v>
      </c>
      <c r="G21" s="2" t="s">
        <v>79</v>
      </c>
      <c r="H21" s="2" t="s">
        <v>59</v>
      </c>
      <c r="I21" s="32" t="s">
        <v>25</v>
      </c>
      <c r="J21" s="32" t="s">
        <v>60</v>
      </c>
      <c r="K21" s="32" t="s">
        <v>27</v>
      </c>
      <c r="L21" s="4">
        <v>38</v>
      </c>
      <c r="M21" s="4">
        <v>37</v>
      </c>
      <c r="N21" s="5">
        <f t="shared" si="0"/>
        <v>97.368421052631575</v>
      </c>
      <c r="O21" s="7">
        <v>10</v>
      </c>
      <c r="P21" s="8">
        <f t="shared" si="7"/>
        <v>4</v>
      </c>
      <c r="Q21" s="9">
        <v>0</v>
      </c>
      <c r="R21" s="10">
        <v>100</v>
      </c>
    </row>
    <row r="22" spans="1:18" ht="40.799999999999997" x14ac:dyDescent="0.2">
      <c r="A22" s="32" t="s">
        <v>53</v>
      </c>
      <c r="B22" s="32" t="s">
        <v>54</v>
      </c>
      <c r="C22" s="2" t="s">
        <v>55</v>
      </c>
      <c r="D22" s="32" t="s">
        <v>20</v>
      </c>
      <c r="E22" s="32" t="s">
        <v>80</v>
      </c>
      <c r="F22" s="32" t="s">
        <v>72</v>
      </c>
      <c r="G22" s="2" t="s">
        <v>81</v>
      </c>
      <c r="H22" s="2" t="s">
        <v>59</v>
      </c>
      <c r="I22" s="32" t="s">
        <v>25</v>
      </c>
      <c r="J22" s="32" t="s">
        <v>60</v>
      </c>
      <c r="K22" s="32" t="s">
        <v>27</v>
      </c>
      <c r="L22" s="4">
        <v>47</v>
      </c>
      <c r="M22" s="4">
        <v>45</v>
      </c>
      <c r="N22" s="5">
        <f t="shared" si="0"/>
        <v>95.744680851063833</v>
      </c>
      <c r="O22" s="7">
        <v>10</v>
      </c>
      <c r="P22" s="8">
        <f t="shared" si="7"/>
        <v>5</v>
      </c>
      <c r="Q22" s="9">
        <v>0</v>
      </c>
      <c r="R22" s="10">
        <v>100</v>
      </c>
    </row>
    <row r="23" spans="1:18" ht="51" x14ac:dyDescent="0.2">
      <c r="A23" s="32" t="s">
        <v>53</v>
      </c>
      <c r="B23" s="32" t="s">
        <v>54</v>
      </c>
      <c r="C23" s="2" t="s">
        <v>55</v>
      </c>
      <c r="D23" s="32" t="s">
        <v>20</v>
      </c>
      <c r="E23" s="32" t="s">
        <v>82</v>
      </c>
      <c r="F23" s="32" t="s">
        <v>72</v>
      </c>
      <c r="G23" s="2" t="s">
        <v>83</v>
      </c>
      <c r="H23" s="2" t="s">
        <v>59</v>
      </c>
      <c r="I23" s="32" t="s">
        <v>25</v>
      </c>
      <c r="J23" s="32" t="s">
        <v>60</v>
      </c>
      <c r="K23" s="32" t="s">
        <v>27</v>
      </c>
      <c r="L23" s="4">
        <v>8</v>
      </c>
      <c r="M23" s="4">
        <v>8</v>
      </c>
      <c r="N23" s="5">
        <f t="shared" si="0"/>
        <v>100</v>
      </c>
      <c r="O23" s="7">
        <v>10</v>
      </c>
      <c r="P23" s="8">
        <f t="shared" ref="P23:P24" si="10">ROUNDUP(L23*O23/100,0)</f>
        <v>1</v>
      </c>
      <c r="Q23" s="9">
        <f t="shared" ref="Q23:Q24" si="11">IF(M23-L23=0,0,ROUNDUP(L23-L23*O23%-M23,0))</f>
        <v>0</v>
      </c>
      <c r="R23" s="10">
        <f t="shared" ref="R23:R24" si="12">ROUND(M23/L23*100,1)</f>
        <v>100</v>
      </c>
    </row>
    <row r="24" spans="1:18" ht="40.799999999999997" x14ac:dyDescent="0.2">
      <c r="A24" s="32" t="s">
        <v>53</v>
      </c>
      <c r="B24" s="32" t="s">
        <v>54</v>
      </c>
      <c r="C24" s="2" t="s">
        <v>55</v>
      </c>
      <c r="D24" s="32" t="s">
        <v>20</v>
      </c>
      <c r="E24" s="32" t="s">
        <v>84</v>
      </c>
      <c r="F24" s="32" t="s">
        <v>72</v>
      </c>
      <c r="G24" s="2" t="s">
        <v>85</v>
      </c>
      <c r="H24" s="2" t="s">
        <v>59</v>
      </c>
      <c r="I24" s="32" t="s">
        <v>25</v>
      </c>
      <c r="J24" s="32" t="s">
        <v>60</v>
      </c>
      <c r="K24" s="32" t="s">
        <v>27</v>
      </c>
      <c r="L24" s="4">
        <v>7</v>
      </c>
      <c r="M24" s="4">
        <v>7</v>
      </c>
      <c r="N24" s="5">
        <f t="shared" si="0"/>
        <v>100</v>
      </c>
      <c r="O24" s="7">
        <v>10</v>
      </c>
      <c r="P24" s="8">
        <f t="shared" si="10"/>
        <v>1</v>
      </c>
      <c r="Q24" s="9">
        <f t="shared" si="11"/>
        <v>0</v>
      </c>
      <c r="R24" s="10">
        <f t="shared" si="12"/>
        <v>100</v>
      </c>
    </row>
    <row r="25" spans="1:18" ht="40.799999999999997" x14ac:dyDescent="0.2">
      <c r="A25" s="32" t="s">
        <v>53</v>
      </c>
      <c r="B25" s="32" t="s">
        <v>54</v>
      </c>
      <c r="C25" s="2" t="s">
        <v>55</v>
      </c>
      <c r="D25" s="32" t="s">
        <v>20</v>
      </c>
      <c r="E25" s="32" t="s">
        <v>86</v>
      </c>
      <c r="F25" s="32" t="s">
        <v>72</v>
      </c>
      <c r="G25" s="2" t="s">
        <v>87</v>
      </c>
      <c r="H25" s="2" t="s">
        <v>59</v>
      </c>
      <c r="I25" s="32" t="s">
        <v>25</v>
      </c>
      <c r="J25" s="32" t="s">
        <v>60</v>
      </c>
      <c r="K25" s="32" t="s">
        <v>27</v>
      </c>
      <c r="L25" s="4">
        <v>34</v>
      </c>
      <c r="M25" s="4">
        <v>33</v>
      </c>
      <c r="N25" s="5">
        <f t="shared" si="0"/>
        <v>97.058823529411768</v>
      </c>
      <c r="O25" s="7">
        <v>10</v>
      </c>
      <c r="P25" s="8">
        <f>ROUNDUP(L25*O25/100,0)</f>
        <v>4</v>
      </c>
      <c r="Q25" s="9">
        <v>0</v>
      </c>
      <c r="R25" s="10">
        <v>100</v>
      </c>
    </row>
    <row r="26" spans="1:18" ht="51" x14ac:dyDescent="0.2">
      <c r="A26" s="32" t="s">
        <v>53</v>
      </c>
      <c r="B26" s="32" t="s">
        <v>54</v>
      </c>
      <c r="C26" s="2" t="s">
        <v>55</v>
      </c>
      <c r="D26" s="32" t="s">
        <v>20</v>
      </c>
      <c r="E26" s="32" t="s">
        <v>88</v>
      </c>
      <c r="F26" s="32" t="s">
        <v>89</v>
      </c>
      <c r="G26" s="2" t="s">
        <v>90</v>
      </c>
      <c r="H26" s="2" t="s">
        <v>59</v>
      </c>
      <c r="I26" s="32" t="s">
        <v>25</v>
      </c>
      <c r="J26" s="32" t="s">
        <v>60</v>
      </c>
      <c r="K26" s="32" t="s">
        <v>27</v>
      </c>
      <c r="L26" s="4">
        <v>25</v>
      </c>
      <c r="M26" s="4">
        <v>25</v>
      </c>
      <c r="N26" s="5">
        <f t="shared" si="0"/>
        <v>100</v>
      </c>
      <c r="O26" s="7">
        <v>5</v>
      </c>
      <c r="P26" s="8">
        <f t="shared" ref="P26:P30" si="13">ROUNDUP(L26*O26/100,0)</f>
        <v>2</v>
      </c>
      <c r="Q26" s="9">
        <f t="shared" ref="Q26:Q30" si="14">IF(M26-L26=0,0,ROUNDUP(L26-L26*O26%-M26,0))</f>
        <v>0</v>
      </c>
      <c r="R26" s="10">
        <f t="shared" ref="R26:R29" si="15">ROUND(M26/L26*100,1)</f>
        <v>100</v>
      </c>
    </row>
    <row r="27" spans="1:18" ht="40.799999999999997" x14ac:dyDescent="0.2">
      <c r="A27" s="32" t="s">
        <v>53</v>
      </c>
      <c r="B27" s="32" t="s">
        <v>54</v>
      </c>
      <c r="C27" s="2" t="s">
        <v>55</v>
      </c>
      <c r="D27" s="32" t="s">
        <v>20</v>
      </c>
      <c r="E27" s="32" t="s">
        <v>91</v>
      </c>
      <c r="F27" s="32" t="s">
        <v>89</v>
      </c>
      <c r="G27" s="2" t="s">
        <v>92</v>
      </c>
      <c r="H27" s="2" t="s">
        <v>59</v>
      </c>
      <c r="I27" s="32" t="s">
        <v>25</v>
      </c>
      <c r="J27" s="32" t="s">
        <v>60</v>
      </c>
      <c r="K27" s="32" t="s">
        <v>27</v>
      </c>
      <c r="L27" s="4">
        <v>25</v>
      </c>
      <c r="M27" s="4">
        <v>25</v>
      </c>
      <c r="N27" s="5">
        <f t="shared" si="0"/>
        <v>100</v>
      </c>
      <c r="O27" s="7">
        <v>5</v>
      </c>
      <c r="P27" s="8">
        <f t="shared" si="13"/>
        <v>2</v>
      </c>
      <c r="Q27" s="9">
        <f t="shared" si="14"/>
        <v>0</v>
      </c>
      <c r="R27" s="10">
        <f t="shared" si="15"/>
        <v>100</v>
      </c>
    </row>
    <row r="28" spans="1:18" ht="40.799999999999997" x14ac:dyDescent="0.2">
      <c r="A28" s="32" t="s">
        <v>53</v>
      </c>
      <c r="B28" s="32" t="s">
        <v>54</v>
      </c>
      <c r="C28" s="2" t="s">
        <v>55</v>
      </c>
      <c r="D28" s="32" t="s">
        <v>20</v>
      </c>
      <c r="E28" s="32" t="s">
        <v>93</v>
      </c>
      <c r="F28" s="32" t="s">
        <v>89</v>
      </c>
      <c r="G28" s="2" t="s">
        <v>94</v>
      </c>
      <c r="H28" s="2" t="s">
        <v>59</v>
      </c>
      <c r="I28" s="32" t="s">
        <v>25</v>
      </c>
      <c r="J28" s="32" t="s">
        <v>60</v>
      </c>
      <c r="K28" s="32" t="s">
        <v>27</v>
      </c>
      <c r="L28" s="4">
        <v>8</v>
      </c>
      <c r="M28" s="4">
        <v>8</v>
      </c>
      <c r="N28" s="5">
        <f t="shared" si="0"/>
        <v>100</v>
      </c>
      <c r="O28" s="7">
        <v>5</v>
      </c>
      <c r="P28" s="8">
        <f t="shared" si="13"/>
        <v>1</v>
      </c>
      <c r="Q28" s="9">
        <f t="shared" si="14"/>
        <v>0</v>
      </c>
      <c r="R28" s="10">
        <f t="shared" si="15"/>
        <v>100</v>
      </c>
    </row>
    <row r="29" spans="1:18" ht="51" x14ac:dyDescent="0.2">
      <c r="A29" s="32" t="s">
        <v>53</v>
      </c>
      <c r="B29" s="32" t="s">
        <v>54</v>
      </c>
      <c r="C29" s="2" t="s">
        <v>55</v>
      </c>
      <c r="D29" s="32" t="s">
        <v>20</v>
      </c>
      <c r="E29" s="32" t="s">
        <v>95</v>
      </c>
      <c r="F29" s="32" t="s">
        <v>89</v>
      </c>
      <c r="G29" s="2" t="s">
        <v>96</v>
      </c>
      <c r="H29" s="2" t="s">
        <v>59</v>
      </c>
      <c r="I29" s="32" t="s">
        <v>25</v>
      </c>
      <c r="J29" s="32" t="s">
        <v>60</v>
      </c>
      <c r="K29" s="32" t="s">
        <v>27</v>
      </c>
      <c r="L29" s="4">
        <v>15</v>
      </c>
      <c r="M29" s="4">
        <v>15</v>
      </c>
      <c r="N29" s="5">
        <f t="shared" si="0"/>
        <v>100</v>
      </c>
      <c r="O29" s="7">
        <v>5</v>
      </c>
      <c r="P29" s="8">
        <f t="shared" si="13"/>
        <v>1</v>
      </c>
      <c r="Q29" s="9">
        <f t="shared" si="14"/>
        <v>0</v>
      </c>
      <c r="R29" s="10">
        <f t="shared" si="15"/>
        <v>100</v>
      </c>
    </row>
    <row r="30" spans="1:18" ht="30.6" x14ac:dyDescent="0.2">
      <c r="A30" s="32" t="s">
        <v>53</v>
      </c>
      <c r="B30" s="32" t="s">
        <v>54</v>
      </c>
      <c r="C30" s="2" t="s">
        <v>55</v>
      </c>
      <c r="D30" s="32" t="s">
        <v>20</v>
      </c>
      <c r="E30" s="32" t="s">
        <v>97</v>
      </c>
      <c r="F30" s="32" t="s">
        <v>89</v>
      </c>
      <c r="G30" s="2" t="s">
        <v>98</v>
      </c>
      <c r="H30" s="2" t="s">
        <v>59</v>
      </c>
      <c r="I30" s="32" t="s">
        <v>25</v>
      </c>
      <c r="J30" s="32" t="s">
        <v>60</v>
      </c>
      <c r="K30" s="32" t="s">
        <v>27</v>
      </c>
      <c r="L30" s="4">
        <v>19</v>
      </c>
      <c r="M30" s="4">
        <v>18</v>
      </c>
      <c r="N30" s="5">
        <f t="shared" si="0"/>
        <v>94.73684210526315</v>
      </c>
      <c r="O30" s="7">
        <v>5</v>
      </c>
      <c r="P30" s="8">
        <f t="shared" si="13"/>
        <v>1</v>
      </c>
      <c r="Q30" s="9">
        <f t="shared" si="14"/>
        <v>1</v>
      </c>
      <c r="R30" s="10">
        <f t="shared" ref="R30" si="16">ROUND(M30/(L30-P30)*100,1)</f>
        <v>100</v>
      </c>
    </row>
    <row r="31" spans="1:18" ht="61.2" x14ac:dyDescent="0.2">
      <c r="A31" s="32" t="s">
        <v>53</v>
      </c>
      <c r="B31" s="32" t="s">
        <v>54</v>
      </c>
      <c r="C31" s="2" t="s">
        <v>55</v>
      </c>
      <c r="D31" s="32" t="s">
        <v>41</v>
      </c>
      <c r="E31" s="32" t="s">
        <v>99</v>
      </c>
      <c r="F31" s="32" t="s">
        <v>100</v>
      </c>
      <c r="G31" s="2" t="s">
        <v>101</v>
      </c>
      <c r="H31" s="2" t="s">
        <v>102</v>
      </c>
      <c r="I31" s="32" t="s">
        <v>25</v>
      </c>
      <c r="J31" s="32" t="s">
        <v>60</v>
      </c>
      <c r="K31" s="32" t="s">
        <v>27</v>
      </c>
      <c r="L31" s="4">
        <v>44</v>
      </c>
      <c r="M31" s="4">
        <v>44</v>
      </c>
      <c r="N31" s="5">
        <f t="shared" si="0"/>
        <v>100</v>
      </c>
      <c r="O31" s="7">
        <v>5</v>
      </c>
      <c r="P31" s="8">
        <f t="shared" ref="P31:P32" si="17">ROUNDUP(L31*O31/100,0)</f>
        <v>3</v>
      </c>
      <c r="Q31" s="9">
        <f t="shared" ref="Q31:Q32" si="18">IF(M31-L31=0,0,ROUNDUP(L31-L31*O31%-M31,0))</f>
        <v>0</v>
      </c>
      <c r="R31" s="10">
        <f t="shared" ref="R31:R32" si="19">ROUND(M31/L31*100,1)</f>
        <v>100</v>
      </c>
    </row>
    <row r="32" spans="1:18" ht="31.2" thickBot="1" x14ac:dyDescent="0.25">
      <c r="A32" s="33" t="s">
        <v>53</v>
      </c>
      <c r="B32" s="33" t="s">
        <v>54</v>
      </c>
      <c r="C32" s="34" t="s">
        <v>55</v>
      </c>
      <c r="D32" s="33" t="s">
        <v>41</v>
      </c>
      <c r="E32" s="33" t="s">
        <v>103</v>
      </c>
      <c r="F32" s="33" t="s">
        <v>43</v>
      </c>
      <c r="G32" s="34" t="s">
        <v>104</v>
      </c>
      <c r="H32" s="34" t="s">
        <v>45</v>
      </c>
      <c r="I32" s="33" t="s">
        <v>25</v>
      </c>
      <c r="J32" s="33" t="s">
        <v>46</v>
      </c>
      <c r="K32" s="33" t="s">
        <v>27</v>
      </c>
      <c r="L32" s="35">
        <v>1</v>
      </c>
      <c r="M32" s="35">
        <v>1</v>
      </c>
      <c r="N32" s="36">
        <f t="shared" si="0"/>
        <v>100</v>
      </c>
      <c r="O32" s="37"/>
      <c r="P32" s="38">
        <f t="shared" si="17"/>
        <v>0</v>
      </c>
      <c r="Q32" s="39">
        <f t="shared" si="18"/>
        <v>0</v>
      </c>
      <c r="R32" s="40">
        <f t="shared" si="19"/>
        <v>100</v>
      </c>
    </row>
    <row r="33" spans="1:18" ht="51" x14ac:dyDescent="0.2">
      <c r="A33" s="24" t="s">
        <v>53</v>
      </c>
      <c r="B33" s="24" t="s">
        <v>54</v>
      </c>
      <c r="C33" s="25" t="s">
        <v>105</v>
      </c>
      <c r="D33" s="24" t="s">
        <v>20</v>
      </c>
      <c r="E33" s="24" t="s">
        <v>106</v>
      </c>
      <c r="F33" s="24" t="s">
        <v>57</v>
      </c>
      <c r="G33" s="25" t="s">
        <v>107</v>
      </c>
      <c r="H33" s="25" t="s">
        <v>59</v>
      </c>
      <c r="I33" s="24" t="s">
        <v>25</v>
      </c>
      <c r="J33" s="24" t="s">
        <v>60</v>
      </c>
      <c r="K33" s="24" t="s">
        <v>27</v>
      </c>
      <c r="L33" s="26">
        <v>65</v>
      </c>
      <c r="M33" s="26">
        <v>47</v>
      </c>
      <c r="N33" s="27">
        <f t="shared" si="0"/>
        <v>72.307692307692307</v>
      </c>
      <c r="O33" s="28">
        <v>5</v>
      </c>
      <c r="P33" s="29">
        <f>ROUNDUP(L33*O33/100,0)</f>
        <v>4</v>
      </c>
      <c r="Q33" s="30">
        <f>IF(M33-L33=0,0,ROUNDUP(L33-L33*O33%-M33,0))</f>
        <v>15</v>
      </c>
      <c r="R33" s="31">
        <f>ROUND(M33/(L33-P33)*100,1)</f>
        <v>77</v>
      </c>
    </row>
    <row r="34" spans="1:18" ht="51" x14ac:dyDescent="0.2">
      <c r="A34" s="32" t="s">
        <v>53</v>
      </c>
      <c r="B34" s="32" t="s">
        <v>54</v>
      </c>
      <c r="C34" s="2" t="s">
        <v>105</v>
      </c>
      <c r="D34" s="32" t="s">
        <v>20</v>
      </c>
      <c r="E34" s="32" t="s">
        <v>108</v>
      </c>
      <c r="F34" s="32" t="s">
        <v>57</v>
      </c>
      <c r="G34" s="2" t="s">
        <v>109</v>
      </c>
      <c r="H34" s="2" t="s">
        <v>59</v>
      </c>
      <c r="I34" s="32" t="s">
        <v>25</v>
      </c>
      <c r="J34" s="32" t="s">
        <v>60</v>
      </c>
      <c r="K34" s="32" t="s">
        <v>27</v>
      </c>
      <c r="L34" s="4">
        <v>2</v>
      </c>
      <c r="M34" s="4">
        <v>2</v>
      </c>
      <c r="N34" s="5">
        <f t="shared" si="0"/>
        <v>100</v>
      </c>
      <c r="O34" s="7">
        <v>5</v>
      </c>
      <c r="P34" s="8">
        <f t="shared" ref="P34:P37" si="20">ROUNDUP(L34*O34/100,0)</f>
        <v>1</v>
      </c>
      <c r="Q34" s="9">
        <f t="shared" ref="Q34:Q35" si="21">IF(M34-L34=0,0,ROUNDUP(L34-L34*O34%-M34,0))</f>
        <v>0</v>
      </c>
      <c r="R34" s="10">
        <f t="shared" ref="R34:R35" si="22">ROUND(M34/L34*100,1)</f>
        <v>100</v>
      </c>
    </row>
    <row r="35" spans="1:18" ht="51" x14ac:dyDescent="0.2">
      <c r="A35" s="32" t="s">
        <v>53</v>
      </c>
      <c r="B35" s="32" t="s">
        <v>54</v>
      </c>
      <c r="C35" s="2" t="s">
        <v>105</v>
      </c>
      <c r="D35" s="32" t="s">
        <v>20</v>
      </c>
      <c r="E35" s="32" t="s">
        <v>110</v>
      </c>
      <c r="F35" s="32" t="s">
        <v>57</v>
      </c>
      <c r="G35" s="2" t="s">
        <v>111</v>
      </c>
      <c r="H35" s="2" t="s">
        <v>59</v>
      </c>
      <c r="I35" s="32" t="s">
        <v>25</v>
      </c>
      <c r="J35" s="32" t="s">
        <v>60</v>
      </c>
      <c r="K35" s="32" t="s">
        <v>27</v>
      </c>
      <c r="L35" s="4">
        <v>23</v>
      </c>
      <c r="M35" s="4">
        <v>23</v>
      </c>
      <c r="N35" s="5">
        <f t="shared" si="0"/>
        <v>100</v>
      </c>
      <c r="O35" s="7">
        <v>5</v>
      </c>
      <c r="P35" s="8">
        <f t="shared" si="20"/>
        <v>2</v>
      </c>
      <c r="Q35" s="9">
        <f t="shared" si="21"/>
        <v>0</v>
      </c>
      <c r="R35" s="10">
        <f t="shared" si="22"/>
        <v>100</v>
      </c>
    </row>
    <row r="36" spans="1:18" ht="51" x14ac:dyDescent="0.2">
      <c r="A36" s="32" t="s">
        <v>53</v>
      </c>
      <c r="B36" s="32" t="s">
        <v>54</v>
      </c>
      <c r="C36" s="2" t="s">
        <v>105</v>
      </c>
      <c r="D36" s="32" t="s">
        <v>20</v>
      </c>
      <c r="E36" s="32" t="s">
        <v>112</v>
      </c>
      <c r="F36" s="32" t="s">
        <v>57</v>
      </c>
      <c r="G36" s="2" t="s">
        <v>113</v>
      </c>
      <c r="H36" s="2" t="s">
        <v>59</v>
      </c>
      <c r="I36" s="32" t="s">
        <v>25</v>
      </c>
      <c r="J36" s="32" t="s">
        <v>60</v>
      </c>
      <c r="K36" s="32" t="s">
        <v>27</v>
      </c>
      <c r="L36" s="4">
        <v>379</v>
      </c>
      <c r="M36" s="4">
        <v>374</v>
      </c>
      <c r="N36" s="5">
        <f t="shared" si="0"/>
        <v>98.68073878627969</v>
      </c>
      <c r="O36" s="7">
        <v>5</v>
      </c>
      <c r="P36" s="8">
        <f t="shared" si="20"/>
        <v>19</v>
      </c>
      <c r="Q36" s="9">
        <v>0</v>
      </c>
      <c r="R36" s="10">
        <v>100</v>
      </c>
    </row>
    <row r="37" spans="1:18" ht="51" x14ac:dyDescent="0.2">
      <c r="A37" s="32" t="s">
        <v>53</v>
      </c>
      <c r="B37" s="32" t="s">
        <v>54</v>
      </c>
      <c r="C37" s="2" t="s">
        <v>105</v>
      </c>
      <c r="D37" s="32" t="s">
        <v>20</v>
      </c>
      <c r="E37" s="32" t="s">
        <v>114</v>
      </c>
      <c r="F37" s="32" t="s">
        <v>89</v>
      </c>
      <c r="G37" s="2" t="s">
        <v>115</v>
      </c>
      <c r="H37" s="2" t="s">
        <v>59</v>
      </c>
      <c r="I37" s="32" t="s">
        <v>25</v>
      </c>
      <c r="J37" s="32" t="s">
        <v>60</v>
      </c>
      <c r="K37" s="32" t="s">
        <v>27</v>
      </c>
      <c r="L37" s="4">
        <v>91</v>
      </c>
      <c r="M37" s="4">
        <v>88</v>
      </c>
      <c r="N37" s="5">
        <f t="shared" si="0"/>
        <v>96.703296703296701</v>
      </c>
      <c r="O37" s="7">
        <v>5</v>
      </c>
      <c r="P37" s="8">
        <f t="shared" si="20"/>
        <v>5</v>
      </c>
      <c r="Q37" s="9">
        <v>0</v>
      </c>
      <c r="R37" s="10">
        <v>100</v>
      </c>
    </row>
    <row r="38" spans="1:18" ht="51" x14ac:dyDescent="0.2">
      <c r="A38" s="32" t="s">
        <v>53</v>
      </c>
      <c r="B38" s="32" t="s">
        <v>54</v>
      </c>
      <c r="C38" s="2" t="s">
        <v>105</v>
      </c>
      <c r="D38" s="32" t="s">
        <v>20</v>
      </c>
      <c r="E38" s="32" t="s">
        <v>116</v>
      </c>
      <c r="F38" s="32" t="s">
        <v>89</v>
      </c>
      <c r="G38" s="2" t="s">
        <v>117</v>
      </c>
      <c r="H38" s="2" t="s">
        <v>59</v>
      </c>
      <c r="I38" s="32" t="s">
        <v>25</v>
      </c>
      <c r="J38" s="32" t="s">
        <v>60</v>
      </c>
      <c r="K38" s="32" t="s">
        <v>27</v>
      </c>
      <c r="L38" s="4">
        <v>18</v>
      </c>
      <c r="M38" s="4">
        <v>14</v>
      </c>
      <c r="N38" s="5">
        <f t="shared" si="0"/>
        <v>77.777777777777786</v>
      </c>
      <c r="O38" s="7">
        <v>5</v>
      </c>
      <c r="P38" s="8">
        <f>ROUNDUP(L38*O38/100,0)</f>
        <v>1</v>
      </c>
      <c r="Q38" s="9">
        <f>IF(M38-L38=0,0,ROUNDUP(L38-L38*O38%-M38,0))</f>
        <v>4</v>
      </c>
      <c r="R38" s="10">
        <f>ROUND(M38/(L38-P38)*100,1)</f>
        <v>82.4</v>
      </c>
    </row>
    <row r="39" spans="1:18" ht="51" x14ac:dyDescent="0.2">
      <c r="A39" s="32" t="s">
        <v>53</v>
      </c>
      <c r="B39" s="32" t="s">
        <v>54</v>
      </c>
      <c r="C39" s="2" t="s">
        <v>105</v>
      </c>
      <c r="D39" s="32" t="s">
        <v>20</v>
      </c>
      <c r="E39" s="32" t="s">
        <v>118</v>
      </c>
      <c r="F39" s="32" t="s">
        <v>89</v>
      </c>
      <c r="G39" s="2" t="s">
        <v>119</v>
      </c>
      <c r="H39" s="2" t="s">
        <v>59</v>
      </c>
      <c r="I39" s="32" t="s">
        <v>25</v>
      </c>
      <c r="J39" s="32" t="s">
        <v>60</v>
      </c>
      <c r="K39" s="32" t="s">
        <v>27</v>
      </c>
      <c r="L39" s="4">
        <v>39</v>
      </c>
      <c r="M39" s="4">
        <v>39</v>
      </c>
      <c r="N39" s="5">
        <f t="shared" si="0"/>
        <v>100</v>
      </c>
      <c r="O39" s="7">
        <v>5</v>
      </c>
      <c r="P39" s="8">
        <f t="shared" ref="P39:P40" si="23">ROUNDUP(L39*O39/100,0)</f>
        <v>2</v>
      </c>
      <c r="Q39" s="9">
        <f t="shared" ref="Q39:Q40" si="24">IF(M39-L39=0,0,ROUNDUP(L39-L39*O39%-M39,0))</f>
        <v>0</v>
      </c>
      <c r="R39" s="10">
        <f t="shared" ref="R39:R40" si="25">ROUND(M39/L39*100,1)</f>
        <v>100</v>
      </c>
    </row>
    <row r="40" spans="1:18" ht="51" x14ac:dyDescent="0.2">
      <c r="A40" s="32" t="s">
        <v>53</v>
      </c>
      <c r="B40" s="32" t="s">
        <v>54</v>
      </c>
      <c r="C40" s="2" t="s">
        <v>105</v>
      </c>
      <c r="D40" s="32" t="s">
        <v>20</v>
      </c>
      <c r="E40" s="32" t="s">
        <v>120</v>
      </c>
      <c r="F40" s="32" t="s">
        <v>89</v>
      </c>
      <c r="G40" s="2" t="s">
        <v>121</v>
      </c>
      <c r="H40" s="2" t="s">
        <v>59</v>
      </c>
      <c r="I40" s="32" t="s">
        <v>25</v>
      </c>
      <c r="J40" s="32" t="s">
        <v>60</v>
      </c>
      <c r="K40" s="32" t="s">
        <v>27</v>
      </c>
      <c r="L40" s="4">
        <v>5</v>
      </c>
      <c r="M40" s="4">
        <v>5</v>
      </c>
      <c r="N40" s="5">
        <f t="shared" si="0"/>
        <v>100</v>
      </c>
      <c r="O40" s="7">
        <v>5</v>
      </c>
      <c r="P40" s="8">
        <f t="shared" si="23"/>
        <v>1</v>
      </c>
      <c r="Q40" s="9">
        <f t="shared" si="24"/>
        <v>0</v>
      </c>
      <c r="R40" s="10">
        <f t="shared" si="25"/>
        <v>100</v>
      </c>
    </row>
    <row r="41" spans="1:18" ht="40.799999999999997" x14ac:dyDescent="0.2">
      <c r="A41" s="32" t="s">
        <v>53</v>
      </c>
      <c r="B41" s="32" t="s">
        <v>54</v>
      </c>
      <c r="C41" s="2" t="s">
        <v>105</v>
      </c>
      <c r="D41" s="32" t="s">
        <v>20</v>
      </c>
      <c r="E41" s="32" t="s">
        <v>122</v>
      </c>
      <c r="F41" s="32" t="s">
        <v>89</v>
      </c>
      <c r="G41" s="2" t="s">
        <v>123</v>
      </c>
      <c r="H41" s="2" t="s">
        <v>59</v>
      </c>
      <c r="I41" s="32" t="s">
        <v>25</v>
      </c>
      <c r="J41" s="32" t="s">
        <v>60</v>
      </c>
      <c r="K41" s="32" t="s">
        <v>27</v>
      </c>
      <c r="L41" s="4">
        <v>13</v>
      </c>
      <c r="M41" s="4">
        <v>11</v>
      </c>
      <c r="N41" s="5">
        <f t="shared" si="0"/>
        <v>84.615384615384613</v>
      </c>
      <c r="O41" s="7">
        <v>5</v>
      </c>
      <c r="P41" s="8">
        <f>ROUNDUP(L41*O41/100,0)</f>
        <v>1</v>
      </c>
      <c r="Q41" s="9">
        <f>IF(M41-L41=0,0,ROUNDUP(L41-L41*O41%-M41,0))</f>
        <v>2</v>
      </c>
      <c r="R41" s="10">
        <f>ROUND(M41/(L41-P41)*100,1)</f>
        <v>91.7</v>
      </c>
    </row>
    <row r="42" spans="1:18" ht="61.2" x14ac:dyDescent="0.2">
      <c r="A42" s="32" t="s">
        <v>53</v>
      </c>
      <c r="B42" s="32" t="s">
        <v>54</v>
      </c>
      <c r="C42" s="2" t="s">
        <v>105</v>
      </c>
      <c r="D42" s="32" t="s">
        <v>41</v>
      </c>
      <c r="E42" s="32" t="s">
        <v>99</v>
      </c>
      <c r="F42" s="32" t="s">
        <v>100</v>
      </c>
      <c r="G42" s="2" t="s">
        <v>101</v>
      </c>
      <c r="H42" s="2" t="s">
        <v>102</v>
      </c>
      <c r="I42" s="32" t="s">
        <v>25</v>
      </c>
      <c r="J42" s="32" t="s">
        <v>60</v>
      </c>
      <c r="K42" s="32" t="s">
        <v>27</v>
      </c>
      <c r="L42" s="4">
        <v>112</v>
      </c>
      <c r="M42" s="4">
        <v>96</v>
      </c>
      <c r="N42" s="5">
        <f t="shared" si="0"/>
        <v>85.714285714285708</v>
      </c>
      <c r="O42" s="7">
        <v>5</v>
      </c>
      <c r="P42" s="8">
        <f>ROUNDUP(L42*O42/100,0)</f>
        <v>6</v>
      </c>
      <c r="Q42" s="9">
        <f>IF(M42-L42=0,0,ROUNDUP(L42-L42*O42%-M42,0))</f>
        <v>11</v>
      </c>
      <c r="R42" s="10">
        <f>ROUND(M42/(L42-P42)*100,1)</f>
        <v>90.6</v>
      </c>
    </row>
    <row r="43" spans="1:18" ht="31.2" thickBot="1" x14ac:dyDescent="0.25">
      <c r="A43" s="33" t="s">
        <v>53</v>
      </c>
      <c r="B43" s="33" t="s">
        <v>54</v>
      </c>
      <c r="C43" s="34" t="s">
        <v>105</v>
      </c>
      <c r="D43" s="33" t="s">
        <v>41</v>
      </c>
      <c r="E43" s="33" t="s">
        <v>103</v>
      </c>
      <c r="F43" s="33" t="s">
        <v>43</v>
      </c>
      <c r="G43" s="34" t="s">
        <v>104</v>
      </c>
      <c r="H43" s="34" t="s">
        <v>45</v>
      </c>
      <c r="I43" s="33" t="s">
        <v>25</v>
      </c>
      <c r="J43" s="33" t="s">
        <v>46</v>
      </c>
      <c r="K43" s="33" t="s">
        <v>27</v>
      </c>
      <c r="L43" s="35">
        <v>1</v>
      </c>
      <c r="M43" s="35">
        <v>1</v>
      </c>
      <c r="N43" s="36">
        <f t="shared" si="0"/>
        <v>100</v>
      </c>
      <c r="O43" s="37"/>
      <c r="P43" s="38">
        <f t="shared" ref="P43" si="26">ROUNDUP(L43*O43/100,0)</f>
        <v>0</v>
      </c>
      <c r="Q43" s="39">
        <f t="shared" ref="Q43" si="27">IF(M43-L43=0,0,ROUNDUP(L43-L43*O43%-M43,0))</f>
        <v>0</v>
      </c>
      <c r="R43" s="40">
        <f t="shared" ref="R43" si="28">ROUND(M43/L43*100,1)</f>
        <v>100</v>
      </c>
    </row>
    <row r="44" spans="1:18" ht="40.799999999999997" x14ac:dyDescent="0.2">
      <c r="A44" s="12" t="s">
        <v>53</v>
      </c>
      <c r="B44" s="12" t="s">
        <v>54</v>
      </c>
      <c r="C44" s="13" t="s">
        <v>124</v>
      </c>
      <c r="D44" s="12" t="s">
        <v>20</v>
      </c>
      <c r="E44" s="12" t="s">
        <v>125</v>
      </c>
      <c r="F44" s="12" t="s">
        <v>66</v>
      </c>
      <c r="G44" s="13" t="s">
        <v>126</v>
      </c>
      <c r="H44" s="13" t="s">
        <v>59</v>
      </c>
      <c r="I44" s="12" t="s">
        <v>25</v>
      </c>
      <c r="J44" s="12" t="s">
        <v>60</v>
      </c>
      <c r="K44" s="12" t="s">
        <v>27</v>
      </c>
      <c r="L44" s="4">
        <v>25</v>
      </c>
      <c r="M44" s="4">
        <v>24</v>
      </c>
      <c r="N44" s="5">
        <f t="shared" si="0"/>
        <v>96</v>
      </c>
      <c r="O44" s="7">
        <v>10</v>
      </c>
      <c r="P44" s="8">
        <f>ROUNDUP(L44*O44/100,0)</f>
        <v>3</v>
      </c>
      <c r="Q44" s="9">
        <v>0</v>
      </c>
      <c r="R44" s="10">
        <v>100</v>
      </c>
    </row>
    <row r="45" spans="1:18" ht="51" x14ac:dyDescent="0.2">
      <c r="A45" s="1" t="s">
        <v>53</v>
      </c>
      <c r="B45" s="1" t="s">
        <v>54</v>
      </c>
      <c r="C45" s="2" t="s">
        <v>124</v>
      </c>
      <c r="D45" s="1" t="s">
        <v>20</v>
      </c>
      <c r="E45" s="1" t="s">
        <v>127</v>
      </c>
      <c r="F45" s="1" t="s">
        <v>66</v>
      </c>
      <c r="G45" s="2" t="s">
        <v>128</v>
      </c>
      <c r="H45" s="2" t="s">
        <v>59</v>
      </c>
      <c r="I45" s="1" t="s">
        <v>25</v>
      </c>
      <c r="J45" s="1" t="s">
        <v>60</v>
      </c>
      <c r="K45" s="1" t="s">
        <v>27</v>
      </c>
      <c r="L45" s="4">
        <v>13</v>
      </c>
      <c r="M45" s="4">
        <v>13</v>
      </c>
      <c r="N45" s="5">
        <f t="shared" si="0"/>
        <v>100</v>
      </c>
      <c r="O45" s="3">
        <v>10</v>
      </c>
      <c r="P45" s="8">
        <f t="shared" ref="P45:P46" si="29">ROUNDUP(L45*O45/100,0)</f>
        <v>2</v>
      </c>
      <c r="Q45" s="9">
        <f t="shared" ref="Q45:Q46" si="30">IF(M45-L45=0,0,ROUNDUP(L45-L45*O45%-M45,0))</f>
        <v>0</v>
      </c>
      <c r="R45" s="10">
        <f t="shared" ref="R45:R46" si="31">ROUND(M45/L45*100,1)</f>
        <v>100</v>
      </c>
    </row>
    <row r="46" spans="1:18" ht="40.799999999999997" x14ac:dyDescent="0.2">
      <c r="A46" s="1" t="s">
        <v>53</v>
      </c>
      <c r="B46" s="1" t="s">
        <v>54</v>
      </c>
      <c r="C46" s="2" t="s">
        <v>124</v>
      </c>
      <c r="D46" s="1" t="s">
        <v>20</v>
      </c>
      <c r="E46" s="1" t="s">
        <v>129</v>
      </c>
      <c r="F46" s="1" t="s">
        <v>72</v>
      </c>
      <c r="G46" s="2" t="s">
        <v>130</v>
      </c>
      <c r="H46" s="2" t="s">
        <v>59</v>
      </c>
      <c r="I46" s="1" t="s">
        <v>25</v>
      </c>
      <c r="J46" s="1" t="s">
        <v>60</v>
      </c>
      <c r="K46" s="1" t="s">
        <v>27</v>
      </c>
      <c r="L46" s="4">
        <v>22</v>
      </c>
      <c r="M46" s="4">
        <v>22</v>
      </c>
      <c r="N46" s="5">
        <f t="shared" si="0"/>
        <v>100</v>
      </c>
      <c r="O46" s="3">
        <v>10</v>
      </c>
      <c r="P46" s="8">
        <f t="shared" si="29"/>
        <v>3</v>
      </c>
      <c r="Q46" s="9">
        <f t="shared" si="30"/>
        <v>0</v>
      </c>
      <c r="R46" s="10">
        <f t="shared" si="31"/>
        <v>100</v>
      </c>
    </row>
    <row r="47" spans="1:18" ht="40.799999999999997" x14ac:dyDescent="0.2">
      <c r="A47" s="1" t="s">
        <v>53</v>
      </c>
      <c r="B47" s="1" t="s">
        <v>54</v>
      </c>
      <c r="C47" s="2" t="s">
        <v>124</v>
      </c>
      <c r="D47" s="1" t="s">
        <v>20</v>
      </c>
      <c r="E47" s="1" t="s">
        <v>131</v>
      </c>
      <c r="F47" s="1" t="s">
        <v>72</v>
      </c>
      <c r="G47" s="2" t="s">
        <v>132</v>
      </c>
      <c r="H47" s="2" t="s">
        <v>59</v>
      </c>
      <c r="I47" s="1" t="s">
        <v>25</v>
      </c>
      <c r="J47" s="1" t="s">
        <v>60</v>
      </c>
      <c r="K47" s="1" t="s">
        <v>27</v>
      </c>
      <c r="L47" s="4">
        <v>154</v>
      </c>
      <c r="M47" s="4">
        <v>153</v>
      </c>
      <c r="N47" s="5">
        <f t="shared" si="0"/>
        <v>99.350649350649363</v>
      </c>
      <c r="O47" s="3">
        <v>10</v>
      </c>
      <c r="P47" s="8">
        <f>ROUNDUP(L47*O47/100,0)</f>
        <v>16</v>
      </c>
      <c r="Q47" s="9">
        <v>0</v>
      </c>
      <c r="R47" s="10">
        <v>100</v>
      </c>
    </row>
    <row r="48" spans="1:18" ht="40.799999999999997" x14ac:dyDescent="0.2">
      <c r="A48" s="1" t="s">
        <v>53</v>
      </c>
      <c r="B48" s="1" t="s">
        <v>54</v>
      </c>
      <c r="C48" s="2" t="s">
        <v>124</v>
      </c>
      <c r="D48" s="1" t="s">
        <v>20</v>
      </c>
      <c r="E48" s="1" t="s">
        <v>133</v>
      </c>
      <c r="F48" s="1" t="s">
        <v>72</v>
      </c>
      <c r="G48" s="2" t="s">
        <v>134</v>
      </c>
      <c r="H48" s="2" t="s">
        <v>59</v>
      </c>
      <c r="I48" s="1" t="s">
        <v>25</v>
      </c>
      <c r="J48" s="1" t="s">
        <v>60</v>
      </c>
      <c r="K48" s="1" t="s">
        <v>27</v>
      </c>
      <c r="L48" s="4">
        <v>13</v>
      </c>
      <c r="M48" s="4">
        <v>13</v>
      </c>
      <c r="N48" s="5">
        <f t="shared" si="0"/>
        <v>100</v>
      </c>
      <c r="O48" s="3"/>
      <c r="P48" s="8">
        <f t="shared" ref="P48:P51" si="32">ROUNDUP(L48*O48/100,0)</f>
        <v>0</v>
      </c>
      <c r="Q48" s="9">
        <f t="shared" ref="Q48:Q49" si="33">IF(M48-L48=0,0,ROUNDUP(L48-L48*O48%-M48,0))</f>
        <v>0</v>
      </c>
      <c r="R48" s="10">
        <f t="shared" ref="R48:R49" si="34">ROUND(M48/L48*100,1)</f>
        <v>100</v>
      </c>
    </row>
    <row r="49" spans="1:18" ht="51" x14ac:dyDescent="0.2">
      <c r="A49" s="1" t="s">
        <v>53</v>
      </c>
      <c r="B49" s="1" t="s">
        <v>54</v>
      </c>
      <c r="C49" s="2" t="s">
        <v>124</v>
      </c>
      <c r="D49" s="1" t="s">
        <v>20</v>
      </c>
      <c r="E49" s="1" t="s">
        <v>135</v>
      </c>
      <c r="F49" s="1" t="s">
        <v>72</v>
      </c>
      <c r="G49" s="2" t="s">
        <v>136</v>
      </c>
      <c r="H49" s="2" t="s">
        <v>59</v>
      </c>
      <c r="I49" s="1" t="s">
        <v>25</v>
      </c>
      <c r="J49" s="1" t="s">
        <v>60</v>
      </c>
      <c r="K49" s="1" t="s">
        <v>27</v>
      </c>
      <c r="L49" s="4">
        <v>20</v>
      </c>
      <c r="M49" s="4">
        <v>20</v>
      </c>
      <c r="N49" s="5">
        <f t="shared" si="0"/>
        <v>100</v>
      </c>
      <c r="O49" s="3">
        <v>10</v>
      </c>
      <c r="P49" s="8">
        <f t="shared" si="32"/>
        <v>2</v>
      </c>
      <c r="Q49" s="9">
        <f t="shared" si="33"/>
        <v>0</v>
      </c>
      <c r="R49" s="10">
        <f t="shared" si="34"/>
        <v>100</v>
      </c>
    </row>
    <row r="50" spans="1:18" ht="51" x14ac:dyDescent="0.2">
      <c r="A50" s="1" t="s">
        <v>53</v>
      </c>
      <c r="B50" s="1" t="s">
        <v>54</v>
      </c>
      <c r="C50" s="2" t="s">
        <v>124</v>
      </c>
      <c r="D50" s="1" t="s">
        <v>20</v>
      </c>
      <c r="E50" s="1" t="s">
        <v>137</v>
      </c>
      <c r="F50" s="1" t="s">
        <v>72</v>
      </c>
      <c r="G50" s="2" t="s">
        <v>138</v>
      </c>
      <c r="H50" s="2" t="s">
        <v>59</v>
      </c>
      <c r="I50" s="1" t="s">
        <v>25</v>
      </c>
      <c r="J50" s="1" t="s">
        <v>60</v>
      </c>
      <c r="K50" s="1" t="s">
        <v>27</v>
      </c>
      <c r="L50" s="4">
        <v>32</v>
      </c>
      <c r="M50" s="4">
        <v>33</v>
      </c>
      <c r="N50" s="5">
        <f t="shared" si="0"/>
        <v>103.125</v>
      </c>
      <c r="O50" s="3">
        <v>10</v>
      </c>
      <c r="P50" s="8">
        <f t="shared" si="32"/>
        <v>4</v>
      </c>
      <c r="Q50" s="9">
        <v>0</v>
      </c>
      <c r="R50" s="10">
        <f>M50/L50*100</f>
        <v>103.125</v>
      </c>
    </row>
    <row r="51" spans="1:18" ht="40.799999999999997" x14ac:dyDescent="0.2">
      <c r="A51" s="1" t="s">
        <v>53</v>
      </c>
      <c r="B51" s="1" t="s">
        <v>54</v>
      </c>
      <c r="C51" s="2" t="s">
        <v>124</v>
      </c>
      <c r="D51" s="1" t="s">
        <v>20</v>
      </c>
      <c r="E51" s="1" t="s">
        <v>139</v>
      </c>
      <c r="F51" s="1" t="s">
        <v>72</v>
      </c>
      <c r="G51" s="2" t="s">
        <v>140</v>
      </c>
      <c r="H51" s="2" t="s">
        <v>59</v>
      </c>
      <c r="I51" s="1" t="s">
        <v>25</v>
      </c>
      <c r="J51" s="1" t="s">
        <v>60</v>
      </c>
      <c r="K51" s="1" t="s">
        <v>27</v>
      </c>
      <c r="L51" s="4">
        <v>25</v>
      </c>
      <c r="M51" s="4">
        <v>24</v>
      </c>
      <c r="N51" s="5">
        <f t="shared" si="0"/>
        <v>96</v>
      </c>
      <c r="O51" s="3">
        <v>10</v>
      </c>
      <c r="P51" s="8">
        <f t="shared" si="32"/>
        <v>3</v>
      </c>
      <c r="Q51" s="9">
        <v>0</v>
      </c>
      <c r="R51" s="10">
        <v>100</v>
      </c>
    </row>
    <row r="52" spans="1:18" ht="51" x14ac:dyDescent="0.2">
      <c r="A52" s="1" t="s">
        <v>53</v>
      </c>
      <c r="B52" s="1" t="s">
        <v>54</v>
      </c>
      <c r="C52" s="2" t="s">
        <v>124</v>
      </c>
      <c r="D52" s="1" t="s">
        <v>20</v>
      </c>
      <c r="E52" s="1" t="s">
        <v>141</v>
      </c>
      <c r="F52" s="1" t="s">
        <v>72</v>
      </c>
      <c r="G52" s="2" t="s">
        <v>142</v>
      </c>
      <c r="H52" s="2" t="s">
        <v>59</v>
      </c>
      <c r="I52" s="1" t="s">
        <v>25</v>
      </c>
      <c r="J52" s="1" t="s">
        <v>60</v>
      </c>
      <c r="K52" s="1" t="s">
        <v>27</v>
      </c>
      <c r="L52" s="4">
        <v>7</v>
      </c>
      <c r="M52" s="4">
        <v>7</v>
      </c>
      <c r="N52" s="5">
        <f t="shared" si="0"/>
        <v>100</v>
      </c>
      <c r="O52" s="3"/>
      <c r="P52" s="8">
        <f t="shared" ref="P52:P57" si="35">ROUNDUP(L52*O52/100,0)</f>
        <v>0</v>
      </c>
      <c r="Q52" s="9">
        <f t="shared" ref="Q52:Q53" si="36">IF(M52-L52=0,0,ROUNDUP(L52-L52*O52%-M52,0))</f>
        <v>0</v>
      </c>
      <c r="R52" s="10">
        <f t="shared" ref="R52:R53" si="37">ROUND(M52/L52*100,1)</f>
        <v>100</v>
      </c>
    </row>
    <row r="53" spans="1:18" ht="51" x14ac:dyDescent="0.2">
      <c r="A53" s="1" t="s">
        <v>53</v>
      </c>
      <c r="B53" s="1" t="s">
        <v>54</v>
      </c>
      <c r="C53" s="2" t="s">
        <v>124</v>
      </c>
      <c r="D53" s="1" t="s">
        <v>20</v>
      </c>
      <c r="E53" s="1" t="s">
        <v>137</v>
      </c>
      <c r="F53" s="1" t="s">
        <v>72</v>
      </c>
      <c r="G53" s="2" t="s">
        <v>143</v>
      </c>
      <c r="H53" s="2" t="s">
        <v>59</v>
      </c>
      <c r="I53" s="1" t="s">
        <v>25</v>
      </c>
      <c r="J53" s="1" t="s">
        <v>60</v>
      </c>
      <c r="K53" s="1" t="s">
        <v>27</v>
      </c>
      <c r="L53" s="4">
        <v>7</v>
      </c>
      <c r="M53" s="4">
        <v>7</v>
      </c>
      <c r="N53" s="5">
        <f t="shared" si="0"/>
        <v>100</v>
      </c>
      <c r="O53" s="3"/>
      <c r="P53" s="8">
        <f t="shared" si="35"/>
        <v>0</v>
      </c>
      <c r="Q53" s="9">
        <f t="shared" si="36"/>
        <v>0</v>
      </c>
      <c r="R53" s="10">
        <f t="shared" si="37"/>
        <v>100</v>
      </c>
    </row>
    <row r="54" spans="1:18" ht="51" x14ac:dyDescent="0.2">
      <c r="A54" s="1" t="s">
        <v>53</v>
      </c>
      <c r="B54" s="1" t="s">
        <v>54</v>
      </c>
      <c r="C54" s="2" t="s">
        <v>124</v>
      </c>
      <c r="D54" s="1" t="s">
        <v>20</v>
      </c>
      <c r="E54" s="1" t="s">
        <v>141</v>
      </c>
      <c r="F54" s="1" t="s">
        <v>72</v>
      </c>
      <c r="G54" s="2" t="s">
        <v>144</v>
      </c>
      <c r="H54" s="2" t="s">
        <v>59</v>
      </c>
      <c r="I54" s="1" t="s">
        <v>25</v>
      </c>
      <c r="J54" s="1" t="s">
        <v>60</v>
      </c>
      <c r="K54" s="1" t="s">
        <v>27</v>
      </c>
      <c r="L54" s="4">
        <v>31</v>
      </c>
      <c r="M54" s="4">
        <v>33</v>
      </c>
      <c r="N54" s="5">
        <f t="shared" si="0"/>
        <v>106.45161290322579</v>
      </c>
      <c r="O54" s="3">
        <v>10</v>
      </c>
      <c r="P54" s="8">
        <f t="shared" si="35"/>
        <v>4</v>
      </c>
      <c r="Q54" s="9">
        <v>0</v>
      </c>
      <c r="R54" s="10">
        <f>M54/L54*100</f>
        <v>106.45161290322579</v>
      </c>
    </row>
    <row r="55" spans="1:18" ht="40.799999999999997" x14ac:dyDescent="0.2">
      <c r="A55" s="1" t="s">
        <v>53</v>
      </c>
      <c r="B55" s="1" t="s">
        <v>54</v>
      </c>
      <c r="C55" s="2" t="s">
        <v>124</v>
      </c>
      <c r="D55" s="1" t="s">
        <v>20</v>
      </c>
      <c r="E55" s="1" t="s">
        <v>145</v>
      </c>
      <c r="F55" s="1" t="s">
        <v>89</v>
      </c>
      <c r="G55" s="2" t="s">
        <v>146</v>
      </c>
      <c r="H55" s="2" t="s">
        <v>59</v>
      </c>
      <c r="I55" s="1" t="s">
        <v>25</v>
      </c>
      <c r="J55" s="1" t="s">
        <v>60</v>
      </c>
      <c r="K55" s="1" t="s">
        <v>27</v>
      </c>
      <c r="L55" s="4">
        <v>35</v>
      </c>
      <c r="M55" s="4">
        <v>34</v>
      </c>
      <c r="N55" s="5">
        <f t="shared" si="0"/>
        <v>97.142857142857139</v>
      </c>
      <c r="O55" s="3">
        <v>5</v>
      </c>
      <c r="P55" s="8">
        <f t="shared" si="35"/>
        <v>2</v>
      </c>
      <c r="Q55" s="9">
        <v>0</v>
      </c>
      <c r="R55" s="10">
        <v>100</v>
      </c>
    </row>
    <row r="56" spans="1:18" ht="51" x14ac:dyDescent="0.2">
      <c r="A56" s="1" t="s">
        <v>53</v>
      </c>
      <c r="B56" s="1" t="s">
        <v>54</v>
      </c>
      <c r="C56" s="2" t="s">
        <v>124</v>
      </c>
      <c r="D56" s="1" t="s">
        <v>20</v>
      </c>
      <c r="E56" s="1" t="s">
        <v>114</v>
      </c>
      <c r="F56" s="1" t="s">
        <v>89</v>
      </c>
      <c r="G56" s="2" t="s">
        <v>115</v>
      </c>
      <c r="H56" s="2" t="s">
        <v>59</v>
      </c>
      <c r="I56" s="1" t="s">
        <v>25</v>
      </c>
      <c r="J56" s="1" t="s">
        <v>60</v>
      </c>
      <c r="K56" s="1" t="s">
        <v>27</v>
      </c>
      <c r="L56" s="4">
        <v>74</v>
      </c>
      <c r="M56" s="4">
        <v>73</v>
      </c>
      <c r="N56" s="5">
        <f t="shared" si="0"/>
        <v>98.648648648648646</v>
      </c>
      <c r="O56" s="3">
        <v>5</v>
      </c>
      <c r="P56" s="8">
        <f t="shared" si="35"/>
        <v>4</v>
      </c>
      <c r="Q56" s="9">
        <v>0</v>
      </c>
      <c r="R56" s="10">
        <v>100</v>
      </c>
    </row>
    <row r="57" spans="1:18" ht="51" x14ac:dyDescent="0.2">
      <c r="A57" s="1" t="s">
        <v>53</v>
      </c>
      <c r="B57" s="1" t="s">
        <v>54</v>
      </c>
      <c r="C57" s="2" t="s">
        <v>124</v>
      </c>
      <c r="D57" s="1" t="s">
        <v>20</v>
      </c>
      <c r="E57" s="1" t="s">
        <v>147</v>
      </c>
      <c r="F57" s="1" t="s">
        <v>89</v>
      </c>
      <c r="G57" s="2" t="s">
        <v>148</v>
      </c>
      <c r="H57" s="2" t="s">
        <v>59</v>
      </c>
      <c r="I57" s="1" t="s">
        <v>25</v>
      </c>
      <c r="J57" s="1" t="s">
        <v>60</v>
      </c>
      <c r="K57" s="1" t="s">
        <v>27</v>
      </c>
      <c r="L57" s="4">
        <v>44</v>
      </c>
      <c r="M57" s="4">
        <v>43</v>
      </c>
      <c r="N57" s="5">
        <f t="shared" si="0"/>
        <v>97.727272727272734</v>
      </c>
      <c r="O57" s="3">
        <v>5</v>
      </c>
      <c r="P57" s="8">
        <f t="shared" si="35"/>
        <v>3</v>
      </c>
      <c r="Q57" s="9">
        <v>0</v>
      </c>
      <c r="R57" s="10">
        <v>100</v>
      </c>
    </row>
    <row r="58" spans="1:18" ht="51" x14ac:dyDescent="0.2">
      <c r="A58" s="1" t="s">
        <v>53</v>
      </c>
      <c r="B58" s="1" t="s">
        <v>54</v>
      </c>
      <c r="C58" s="2" t="s">
        <v>124</v>
      </c>
      <c r="D58" s="1" t="s">
        <v>20</v>
      </c>
      <c r="E58" s="1" t="s">
        <v>149</v>
      </c>
      <c r="F58" s="1" t="s">
        <v>89</v>
      </c>
      <c r="G58" s="2" t="s">
        <v>150</v>
      </c>
      <c r="H58" s="2" t="s">
        <v>59</v>
      </c>
      <c r="I58" s="1" t="s">
        <v>25</v>
      </c>
      <c r="J58" s="1" t="s">
        <v>60</v>
      </c>
      <c r="K58" s="1" t="s">
        <v>27</v>
      </c>
      <c r="L58" s="4">
        <v>7</v>
      </c>
      <c r="M58" s="4">
        <v>7</v>
      </c>
      <c r="N58" s="5">
        <f t="shared" si="0"/>
        <v>100</v>
      </c>
      <c r="O58" s="3"/>
      <c r="P58" s="8">
        <f t="shared" ref="P58:P60" si="38">ROUNDUP(L58*O58/100,0)</f>
        <v>0</v>
      </c>
      <c r="Q58" s="9">
        <f t="shared" ref="Q58:Q60" si="39">IF(M58-L58=0,0,ROUNDUP(L58-L58*O58%-M58,0))</f>
        <v>0</v>
      </c>
      <c r="R58" s="10">
        <f t="shared" ref="R58:R60" si="40">ROUND(M58/L58*100,1)</f>
        <v>100</v>
      </c>
    </row>
    <row r="59" spans="1:18" ht="51" x14ac:dyDescent="0.2">
      <c r="A59" s="1" t="s">
        <v>53</v>
      </c>
      <c r="B59" s="1" t="s">
        <v>54</v>
      </c>
      <c r="C59" s="2" t="s">
        <v>124</v>
      </c>
      <c r="D59" s="1" t="s">
        <v>20</v>
      </c>
      <c r="E59" s="1" t="s">
        <v>149</v>
      </c>
      <c r="F59" s="1" t="s">
        <v>89</v>
      </c>
      <c r="G59" s="2" t="s">
        <v>151</v>
      </c>
      <c r="H59" s="2" t="s">
        <v>59</v>
      </c>
      <c r="I59" s="1" t="s">
        <v>25</v>
      </c>
      <c r="J59" s="1" t="s">
        <v>60</v>
      </c>
      <c r="K59" s="1" t="s">
        <v>27</v>
      </c>
      <c r="L59" s="4">
        <v>25</v>
      </c>
      <c r="M59" s="4">
        <v>25</v>
      </c>
      <c r="N59" s="5">
        <f t="shared" si="0"/>
        <v>100</v>
      </c>
      <c r="O59" s="3">
        <v>5</v>
      </c>
      <c r="P59" s="8">
        <f t="shared" si="38"/>
        <v>2</v>
      </c>
      <c r="Q59" s="9">
        <f t="shared" si="39"/>
        <v>0</v>
      </c>
      <c r="R59" s="10">
        <f t="shared" si="40"/>
        <v>100</v>
      </c>
    </row>
    <row r="60" spans="1:18" ht="40.799999999999997" x14ac:dyDescent="0.2">
      <c r="A60" s="1" t="s">
        <v>53</v>
      </c>
      <c r="B60" s="1" t="s">
        <v>54</v>
      </c>
      <c r="C60" s="2" t="s">
        <v>124</v>
      </c>
      <c r="D60" s="1" t="s">
        <v>20</v>
      </c>
      <c r="E60" s="1" t="s">
        <v>152</v>
      </c>
      <c r="F60" s="1" t="s">
        <v>89</v>
      </c>
      <c r="G60" s="2" t="s">
        <v>153</v>
      </c>
      <c r="H60" s="2" t="s">
        <v>59</v>
      </c>
      <c r="I60" s="1" t="s">
        <v>25</v>
      </c>
      <c r="J60" s="1" t="s">
        <v>60</v>
      </c>
      <c r="K60" s="1" t="s">
        <v>27</v>
      </c>
      <c r="L60" s="4">
        <v>7</v>
      </c>
      <c r="M60" s="4">
        <v>7</v>
      </c>
      <c r="N60" s="5">
        <f t="shared" si="0"/>
        <v>100</v>
      </c>
      <c r="O60" s="3">
        <v>5</v>
      </c>
      <c r="P60" s="8">
        <f t="shared" si="38"/>
        <v>1</v>
      </c>
      <c r="Q60" s="9">
        <f t="shared" si="39"/>
        <v>0</v>
      </c>
      <c r="R60" s="10">
        <f t="shared" si="40"/>
        <v>100</v>
      </c>
    </row>
    <row r="61" spans="1:18" ht="61.2" x14ac:dyDescent="0.2">
      <c r="A61" s="1" t="s">
        <v>53</v>
      </c>
      <c r="B61" s="1" t="s">
        <v>54</v>
      </c>
      <c r="C61" s="2" t="s">
        <v>124</v>
      </c>
      <c r="D61" s="1" t="s">
        <v>41</v>
      </c>
      <c r="E61" s="1" t="s">
        <v>99</v>
      </c>
      <c r="F61" s="1" t="s">
        <v>100</v>
      </c>
      <c r="G61" s="2" t="s">
        <v>101</v>
      </c>
      <c r="H61" s="2" t="s">
        <v>102</v>
      </c>
      <c r="I61" s="1" t="s">
        <v>25</v>
      </c>
      <c r="J61" s="1" t="s">
        <v>60</v>
      </c>
      <c r="K61" s="1" t="s">
        <v>27</v>
      </c>
      <c r="L61" s="4">
        <v>88</v>
      </c>
      <c r="M61" s="4">
        <v>86</v>
      </c>
      <c r="N61" s="5">
        <f t="shared" si="0"/>
        <v>97.727272727272734</v>
      </c>
      <c r="O61" s="3">
        <v>5</v>
      </c>
      <c r="P61" s="8">
        <f>ROUNDUP(L61*O61/100,0)</f>
        <v>5</v>
      </c>
      <c r="Q61" s="9">
        <v>0</v>
      </c>
      <c r="R61" s="10">
        <v>100</v>
      </c>
    </row>
    <row r="62" spans="1:18" ht="31.2" thickBot="1" x14ac:dyDescent="0.25">
      <c r="A62" s="16" t="s">
        <v>53</v>
      </c>
      <c r="B62" s="16" t="s">
        <v>54</v>
      </c>
      <c r="C62" s="17" t="s">
        <v>124</v>
      </c>
      <c r="D62" s="16" t="s">
        <v>41</v>
      </c>
      <c r="E62" s="16" t="s">
        <v>103</v>
      </c>
      <c r="F62" s="16" t="s">
        <v>43</v>
      </c>
      <c r="G62" s="17" t="s">
        <v>104</v>
      </c>
      <c r="H62" s="17" t="s">
        <v>45</v>
      </c>
      <c r="I62" s="16" t="s">
        <v>25</v>
      </c>
      <c r="J62" s="16" t="s">
        <v>46</v>
      </c>
      <c r="K62" s="16" t="s">
        <v>27</v>
      </c>
      <c r="L62" s="18">
        <v>1</v>
      </c>
      <c r="M62" s="18">
        <v>1</v>
      </c>
      <c r="N62" s="19">
        <f t="shared" si="0"/>
        <v>100</v>
      </c>
      <c r="O62" s="20"/>
      <c r="P62" s="21">
        <f t="shared" ref="P62" si="41">ROUNDUP(L62*O62/100,0)</f>
        <v>0</v>
      </c>
      <c r="Q62" s="22">
        <f t="shared" ref="Q62" si="42">IF(M62-L62=0,0,ROUNDUP(L62-L62*O62%-M62,0))</f>
        <v>0</v>
      </c>
      <c r="R62" s="23">
        <f t="shared" ref="R62" si="43">ROUND(M62/L62*100,1)</f>
        <v>100</v>
      </c>
    </row>
    <row r="63" spans="1:18" ht="40.799999999999997" x14ac:dyDescent="0.2">
      <c r="A63" s="24" t="s">
        <v>53</v>
      </c>
      <c r="B63" s="24" t="s">
        <v>54</v>
      </c>
      <c r="C63" s="25" t="s">
        <v>154</v>
      </c>
      <c r="D63" s="24" t="s">
        <v>20</v>
      </c>
      <c r="E63" s="24" t="s">
        <v>155</v>
      </c>
      <c r="F63" s="24" t="s">
        <v>57</v>
      </c>
      <c r="G63" s="25" t="s">
        <v>156</v>
      </c>
      <c r="H63" s="25" t="s">
        <v>59</v>
      </c>
      <c r="I63" s="24" t="s">
        <v>25</v>
      </c>
      <c r="J63" s="24" t="s">
        <v>60</v>
      </c>
      <c r="K63" s="24" t="s">
        <v>27</v>
      </c>
      <c r="L63" s="26">
        <v>86</v>
      </c>
      <c r="M63" s="26">
        <v>75</v>
      </c>
      <c r="N63" s="27">
        <f t="shared" si="0"/>
        <v>87.20930232558139</v>
      </c>
      <c r="O63" s="28">
        <v>5</v>
      </c>
      <c r="P63" s="29">
        <f>ROUNDUP(L63*O63/100,0)</f>
        <v>5</v>
      </c>
      <c r="Q63" s="30">
        <f>IF(M63-L63=0,0,ROUNDUP(L63-L63*O63%-M63,0))</f>
        <v>7</v>
      </c>
      <c r="R63" s="31">
        <f>ROUND(M63/(L63-P63)*100,1)</f>
        <v>92.6</v>
      </c>
    </row>
    <row r="64" spans="1:18" ht="51" x14ac:dyDescent="0.2">
      <c r="A64" s="32" t="s">
        <v>53</v>
      </c>
      <c r="B64" s="32" t="s">
        <v>54</v>
      </c>
      <c r="C64" s="2" t="s">
        <v>154</v>
      </c>
      <c r="D64" s="32" t="s">
        <v>20</v>
      </c>
      <c r="E64" s="32" t="s">
        <v>157</v>
      </c>
      <c r="F64" s="32" t="s">
        <v>57</v>
      </c>
      <c r="G64" s="2" t="s">
        <v>158</v>
      </c>
      <c r="H64" s="2" t="s">
        <v>59</v>
      </c>
      <c r="I64" s="32" t="s">
        <v>25</v>
      </c>
      <c r="J64" s="32" t="s">
        <v>60</v>
      </c>
      <c r="K64" s="32" t="s">
        <v>27</v>
      </c>
      <c r="L64" s="4">
        <v>1</v>
      </c>
      <c r="M64" s="4">
        <v>1</v>
      </c>
      <c r="N64" s="5">
        <f t="shared" si="0"/>
        <v>100</v>
      </c>
      <c r="O64" s="7">
        <v>5</v>
      </c>
      <c r="P64" s="8">
        <f t="shared" ref="P64" si="44">ROUNDUP(L64*O64/100,0)</f>
        <v>1</v>
      </c>
      <c r="Q64" s="9">
        <f t="shared" ref="Q64" si="45">IF(M64-L64=0,0,ROUNDUP(L64-L64*O64%-M64,0))</f>
        <v>0</v>
      </c>
      <c r="R64" s="10">
        <f t="shared" ref="R64" si="46">ROUND(M64/L64*100,1)</f>
        <v>100</v>
      </c>
    </row>
    <row r="65" spans="1:18" ht="40.799999999999997" x14ac:dyDescent="0.2">
      <c r="A65" s="32" t="s">
        <v>53</v>
      </c>
      <c r="B65" s="32" t="s">
        <v>54</v>
      </c>
      <c r="C65" s="2" t="s">
        <v>154</v>
      </c>
      <c r="D65" s="32" t="s">
        <v>20</v>
      </c>
      <c r="E65" s="32" t="s">
        <v>159</v>
      </c>
      <c r="F65" s="32" t="s">
        <v>57</v>
      </c>
      <c r="G65" s="2" t="s">
        <v>160</v>
      </c>
      <c r="H65" s="2" t="s">
        <v>59</v>
      </c>
      <c r="I65" s="32" t="s">
        <v>25</v>
      </c>
      <c r="J65" s="32" t="s">
        <v>60</v>
      </c>
      <c r="K65" s="32" t="s">
        <v>27</v>
      </c>
      <c r="L65" s="4">
        <v>53</v>
      </c>
      <c r="M65" s="4">
        <v>48</v>
      </c>
      <c r="N65" s="5">
        <f t="shared" si="0"/>
        <v>90.566037735849065</v>
      </c>
      <c r="O65" s="7">
        <v>5</v>
      </c>
      <c r="P65" s="8">
        <f>ROUNDUP(L65*O65/100,0)</f>
        <v>3</v>
      </c>
      <c r="Q65" s="9">
        <f>IF(M65-L65=0,0,ROUNDUP(L65-L65*O65%-M65,0))</f>
        <v>3</v>
      </c>
      <c r="R65" s="10">
        <f>ROUND(M65/(L65-P65)*100,1)</f>
        <v>96</v>
      </c>
    </row>
    <row r="66" spans="1:18" ht="40.799999999999997" x14ac:dyDescent="0.2">
      <c r="A66" s="32" t="s">
        <v>53</v>
      </c>
      <c r="B66" s="32" t="s">
        <v>54</v>
      </c>
      <c r="C66" s="2" t="s">
        <v>154</v>
      </c>
      <c r="D66" s="32" t="s">
        <v>20</v>
      </c>
      <c r="E66" s="32" t="s">
        <v>161</v>
      </c>
      <c r="F66" s="32" t="s">
        <v>89</v>
      </c>
      <c r="G66" s="2" t="s">
        <v>162</v>
      </c>
      <c r="H66" s="2" t="s">
        <v>59</v>
      </c>
      <c r="I66" s="32" t="s">
        <v>25</v>
      </c>
      <c r="J66" s="32" t="s">
        <v>60</v>
      </c>
      <c r="K66" s="32" t="s">
        <v>27</v>
      </c>
      <c r="L66" s="4">
        <v>33</v>
      </c>
      <c r="M66" s="4">
        <v>33</v>
      </c>
      <c r="N66" s="5">
        <f t="shared" si="0"/>
        <v>100</v>
      </c>
      <c r="O66" s="7">
        <v>5</v>
      </c>
      <c r="P66" s="8">
        <f t="shared" ref="P66" si="47">ROUNDUP(L66*O66/100,0)</f>
        <v>2</v>
      </c>
      <c r="Q66" s="9">
        <f t="shared" ref="Q66" si="48">IF(M66-L66=0,0,ROUNDUP(L66-L66*O66%-M66,0))</f>
        <v>0</v>
      </c>
      <c r="R66" s="10">
        <f t="shared" ref="R66" si="49">ROUND(M66/L66*100,1)</f>
        <v>100</v>
      </c>
    </row>
    <row r="67" spans="1:18" ht="40.799999999999997" x14ac:dyDescent="0.2">
      <c r="A67" s="32" t="s">
        <v>53</v>
      </c>
      <c r="B67" s="32" t="s">
        <v>54</v>
      </c>
      <c r="C67" s="2" t="s">
        <v>154</v>
      </c>
      <c r="D67" s="32" t="s">
        <v>20</v>
      </c>
      <c r="E67" s="32" t="s">
        <v>163</v>
      </c>
      <c r="F67" s="32" t="s">
        <v>89</v>
      </c>
      <c r="G67" s="2" t="s">
        <v>164</v>
      </c>
      <c r="H67" s="2" t="s">
        <v>59</v>
      </c>
      <c r="I67" s="32" t="s">
        <v>25</v>
      </c>
      <c r="J67" s="32" t="s">
        <v>60</v>
      </c>
      <c r="K67" s="32" t="s">
        <v>27</v>
      </c>
      <c r="L67" s="4">
        <v>154</v>
      </c>
      <c r="M67" s="4">
        <v>151</v>
      </c>
      <c r="N67" s="5">
        <f t="shared" ref="N67:N129" si="50">IF(AND((ISNUMBER(L67)),L67 &gt; 0),(M67/L67)*100,0)</f>
        <v>98.05194805194806</v>
      </c>
      <c r="O67" s="7">
        <v>5</v>
      </c>
      <c r="P67" s="8">
        <f>ROUNDUP(L67*O67/100,0)</f>
        <v>8</v>
      </c>
      <c r="Q67" s="9">
        <v>0</v>
      </c>
      <c r="R67" s="10">
        <v>100</v>
      </c>
    </row>
    <row r="68" spans="1:18" ht="40.799999999999997" x14ac:dyDescent="0.2">
      <c r="A68" s="32" t="s">
        <v>53</v>
      </c>
      <c r="B68" s="32" t="s">
        <v>54</v>
      </c>
      <c r="C68" s="2" t="s">
        <v>154</v>
      </c>
      <c r="D68" s="32" t="s">
        <v>20</v>
      </c>
      <c r="E68" s="32" t="s">
        <v>165</v>
      </c>
      <c r="F68" s="32" t="s">
        <v>89</v>
      </c>
      <c r="G68" s="2" t="s">
        <v>166</v>
      </c>
      <c r="H68" s="2" t="s">
        <v>59</v>
      </c>
      <c r="I68" s="32" t="s">
        <v>25</v>
      </c>
      <c r="J68" s="32" t="s">
        <v>60</v>
      </c>
      <c r="K68" s="32" t="s">
        <v>27</v>
      </c>
      <c r="L68" s="4">
        <v>78</v>
      </c>
      <c r="M68" s="4">
        <v>73</v>
      </c>
      <c r="N68" s="5">
        <f t="shared" si="50"/>
        <v>93.589743589743591</v>
      </c>
      <c r="O68" s="7">
        <v>5</v>
      </c>
      <c r="P68" s="8">
        <f>ROUNDUP(L68*O68/100,0)</f>
        <v>4</v>
      </c>
      <c r="Q68" s="9">
        <f>IF(M68-L68=0,0,ROUNDUP(L68-L68*O68%-M68,0))</f>
        <v>2</v>
      </c>
      <c r="R68" s="10">
        <f>ROUND(M68/(L68-P68)*100,1)</f>
        <v>98.6</v>
      </c>
    </row>
    <row r="69" spans="1:18" ht="51" x14ac:dyDescent="0.2">
      <c r="A69" s="32" t="s">
        <v>53</v>
      </c>
      <c r="B69" s="32" t="s">
        <v>54</v>
      </c>
      <c r="C69" s="2" t="s">
        <v>154</v>
      </c>
      <c r="D69" s="32" t="s">
        <v>20</v>
      </c>
      <c r="E69" s="32" t="s">
        <v>167</v>
      </c>
      <c r="F69" s="32" t="s">
        <v>89</v>
      </c>
      <c r="G69" s="2" t="s">
        <v>168</v>
      </c>
      <c r="H69" s="2" t="s">
        <v>59</v>
      </c>
      <c r="I69" s="32" t="s">
        <v>25</v>
      </c>
      <c r="J69" s="32" t="s">
        <v>60</v>
      </c>
      <c r="K69" s="32" t="s">
        <v>27</v>
      </c>
      <c r="L69" s="4">
        <v>8</v>
      </c>
      <c r="M69" s="4">
        <v>8</v>
      </c>
      <c r="N69" s="5">
        <f t="shared" si="50"/>
        <v>100</v>
      </c>
      <c r="O69" s="7"/>
      <c r="P69" s="8">
        <f t="shared" ref="P69" si="51">ROUNDUP(L69*O69/100,0)</f>
        <v>0</v>
      </c>
      <c r="Q69" s="9">
        <f t="shared" ref="Q69:Q121" si="52">IF(M69-L69=0,0,ROUNDUP(L69-L69*O69%-M69,0))</f>
        <v>0</v>
      </c>
      <c r="R69" s="10">
        <f t="shared" ref="R69" si="53">ROUND(M69/L69*100,1)</f>
        <v>100</v>
      </c>
    </row>
    <row r="70" spans="1:18" ht="51" x14ac:dyDescent="0.2">
      <c r="A70" s="32" t="s">
        <v>53</v>
      </c>
      <c r="B70" s="32" t="s">
        <v>54</v>
      </c>
      <c r="C70" s="2" t="s">
        <v>154</v>
      </c>
      <c r="D70" s="32" t="s">
        <v>20</v>
      </c>
      <c r="E70" s="32" t="s">
        <v>169</v>
      </c>
      <c r="F70" s="32" t="s">
        <v>89</v>
      </c>
      <c r="G70" s="2" t="s">
        <v>170</v>
      </c>
      <c r="H70" s="2" t="s">
        <v>59</v>
      </c>
      <c r="I70" s="32" t="s">
        <v>25</v>
      </c>
      <c r="J70" s="32" t="s">
        <v>60</v>
      </c>
      <c r="K70" s="32" t="s">
        <v>27</v>
      </c>
      <c r="L70" s="4">
        <v>121</v>
      </c>
      <c r="M70" s="4">
        <v>120</v>
      </c>
      <c r="N70" s="5">
        <f t="shared" si="50"/>
        <v>99.173553719008268</v>
      </c>
      <c r="O70" s="7">
        <v>5</v>
      </c>
      <c r="P70" s="8">
        <f>ROUNDUP(L70*O70/100,0)</f>
        <v>7</v>
      </c>
      <c r="Q70" s="9">
        <v>0</v>
      </c>
      <c r="R70" s="10">
        <v>100</v>
      </c>
    </row>
    <row r="71" spans="1:18" ht="40.799999999999997" x14ac:dyDescent="0.2">
      <c r="A71" s="32" t="s">
        <v>53</v>
      </c>
      <c r="B71" s="32" t="s">
        <v>54</v>
      </c>
      <c r="C71" s="2" t="s">
        <v>154</v>
      </c>
      <c r="D71" s="32" t="s">
        <v>20</v>
      </c>
      <c r="E71" s="32" t="s">
        <v>171</v>
      </c>
      <c r="F71" s="32" t="s">
        <v>89</v>
      </c>
      <c r="G71" s="2" t="s">
        <v>172</v>
      </c>
      <c r="H71" s="2" t="s">
        <v>59</v>
      </c>
      <c r="I71" s="32" t="s">
        <v>25</v>
      </c>
      <c r="J71" s="32" t="s">
        <v>60</v>
      </c>
      <c r="K71" s="32" t="s">
        <v>27</v>
      </c>
      <c r="L71" s="4">
        <v>98</v>
      </c>
      <c r="M71" s="4">
        <v>97</v>
      </c>
      <c r="N71" s="5">
        <f t="shared" si="50"/>
        <v>98.979591836734699</v>
      </c>
      <c r="O71" s="7">
        <v>5</v>
      </c>
      <c r="P71" s="8">
        <f>ROUNDUP(L71*O71/100,0)</f>
        <v>5</v>
      </c>
      <c r="Q71" s="9">
        <v>0</v>
      </c>
      <c r="R71" s="10">
        <v>100</v>
      </c>
    </row>
    <row r="72" spans="1:18" ht="31.2" thickBot="1" x14ac:dyDescent="0.25">
      <c r="A72" s="33" t="s">
        <v>53</v>
      </c>
      <c r="B72" s="33" t="s">
        <v>54</v>
      </c>
      <c r="C72" s="34" t="s">
        <v>154</v>
      </c>
      <c r="D72" s="33" t="s">
        <v>41</v>
      </c>
      <c r="E72" s="33" t="s">
        <v>103</v>
      </c>
      <c r="F72" s="33" t="s">
        <v>43</v>
      </c>
      <c r="G72" s="34" t="s">
        <v>104</v>
      </c>
      <c r="H72" s="34" t="s">
        <v>45</v>
      </c>
      <c r="I72" s="33" t="s">
        <v>25</v>
      </c>
      <c r="J72" s="33" t="s">
        <v>46</v>
      </c>
      <c r="K72" s="33" t="s">
        <v>27</v>
      </c>
      <c r="L72" s="35">
        <v>1</v>
      </c>
      <c r="M72" s="35">
        <v>1</v>
      </c>
      <c r="N72" s="36">
        <f t="shared" si="50"/>
        <v>100</v>
      </c>
      <c r="O72" s="37"/>
      <c r="P72" s="38">
        <f t="shared" ref="P72" si="54">ROUNDUP(L72*O72/100,0)</f>
        <v>0</v>
      </c>
      <c r="Q72" s="39">
        <f t="shared" si="52"/>
        <v>0</v>
      </c>
      <c r="R72" s="40">
        <f t="shared" ref="R72" si="55">ROUND(M72/L72*100,1)</f>
        <v>100</v>
      </c>
    </row>
    <row r="73" spans="1:18" ht="51" x14ac:dyDescent="0.2">
      <c r="A73" s="12" t="s">
        <v>53</v>
      </c>
      <c r="B73" s="12" t="s">
        <v>54</v>
      </c>
      <c r="C73" s="13" t="s">
        <v>173</v>
      </c>
      <c r="D73" s="12" t="s">
        <v>20</v>
      </c>
      <c r="E73" s="12" t="s">
        <v>174</v>
      </c>
      <c r="F73" s="12" t="s">
        <v>57</v>
      </c>
      <c r="G73" s="13" t="s">
        <v>175</v>
      </c>
      <c r="H73" s="13" t="s">
        <v>59</v>
      </c>
      <c r="I73" s="12" t="s">
        <v>25</v>
      </c>
      <c r="J73" s="12" t="s">
        <v>60</v>
      </c>
      <c r="K73" s="12" t="s">
        <v>27</v>
      </c>
      <c r="L73" s="4">
        <v>63</v>
      </c>
      <c r="M73" s="4">
        <v>57</v>
      </c>
      <c r="N73" s="5">
        <f t="shared" si="50"/>
        <v>90.476190476190482</v>
      </c>
      <c r="O73" s="7">
        <v>5</v>
      </c>
      <c r="P73" s="8">
        <f>ROUNDUP(L73*O73/100,0)</f>
        <v>4</v>
      </c>
      <c r="Q73" s="9">
        <f>IF(M73-L73=0,0,ROUNDUP(L73-L73*O73%-M73,0))</f>
        <v>3</v>
      </c>
      <c r="R73" s="10">
        <f>ROUND(M73/(L73-P73)*100,1)</f>
        <v>96.6</v>
      </c>
    </row>
    <row r="74" spans="1:18" ht="40.799999999999997" x14ac:dyDescent="0.2">
      <c r="A74" s="1" t="s">
        <v>53</v>
      </c>
      <c r="B74" s="1" t="s">
        <v>54</v>
      </c>
      <c r="C74" s="2" t="s">
        <v>173</v>
      </c>
      <c r="D74" s="1" t="s">
        <v>20</v>
      </c>
      <c r="E74" s="1" t="s">
        <v>68</v>
      </c>
      <c r="F74" s="1" t="s">
        <v>69</v>
      </c>
      <c r="G74" s="2" t="s">
        <v>70</v>
      </c>
      <c r="H74" s="2" t="s">
        <v>24</v>
      </c>
      <c r="I74" s="1" t="s">
        <v>25</v>
      </c>
      <c r="J74" s="1" t="s">
        <v>26</v>
      </c>
      <c r="K74" s="1" t="s">
        <v>27</v>
      </c>
      <c r="L74" s="4">
        <v>22140</v>
      </c>
      <c r="M74" s="4">
        <v>22140</v>
      </c>
      <c r="N74" s="5">
        <f t="shared" si="50"/>
        <v>100</v>
      </c>
      <c r="O74" s="3">
        <v>5</v>
      </c>
      <c r="P74" s="8">
        <f t="shared" ref="P74:P77" si="56">ROUNDUP(L74*O74/100,0)</f>
        <v>1107</v>
      </c>
      <c r="Q74" s="9">
        <f t="shared" si="52"/>
        <v>0</v>
      </c>
      <c r="R74" s="10">
        <f t="shared" ref="R74:R75" si="57">ROUND(M74/L74*100,1)</f>
        <v>100</v>
      </c>
    </row>
    <row r="75" spans="1:18" ht="51" x14ac:dyDescent="0.2">
      <c r="A75" s="1" t="s">
        <v>53</v>
      </c>
      <c r="B75" s="1" t="s">
        <v>54</v>
      </c>
      <c r="C75" s="2" t="s">
        <v>173</v>
      </c>
      <c r="D75" s="1" t="s">
        <v>20</v>
      </c>
      <c r="E75" s="1" t="s">
        <v>76</v>
      </c>
      <c r="F75" s="1" t="s">
        <v>72</v>
      </c>
      <c r="G75" s="2" t="s">
        <v>77</v>
      </c>
      <c r="H75" s="2" t="s">
        <v>59</v>
      </c>
      <c r="I75" s="1" t="s">
        <v>25</v>
      </c>
      <c r="J75" s="1" t="s">
        <v>60</v>
      </c>
      <c r="K75" s="1" t="s">
        <v>27</v>
      </c>
      <c r="L75" s="4">
        <v>57</v>
      </c>
      <c r="M75" s="4">
        <v>57</v>
      </c>
      <c r="N75" s="5">
        <f t="shared" si="50"/>
        <v>100</v>
      </c>
      <c r="O75" s="3">
        <v>10</v>
      </c>
      <c r="P75" s="8">
        <f t="shared" si="56"/>
        <v>6</v>
      </c>
      <c r="Q75" s="9">
        <f t="shared" si="52"/>
        <v>0</v>
      </c>
      <c r="R75" s="10">
        <f t="shared" si="57"/>
        <v>100</v>
      </c>
    </row>
    <row r="76" spans="1:18" ht="51" x14ac:dyDescent="0.2">
      <c r="A76" s="1" t="s">
        <v>53</v>
      </c>
      <c r="B76" s="1" t="s">
        <v>54</v>
      </c>
      <c r="C76" s="2" t="s">
        <v>173</v>
      </c>
      <c r="D76" s="1" t="s">
        <v>20</v>
      </c>
      <c r="E76" s="1" t="s">
        <v>78</v>
      </c>
      <c r="F76" s="1" t="s">
        <v>72</v>
      </c>
      <c r="G76" s="2" t="s">
        <v>79</v>
      </c>
      <c r="H76" s="2" t="s">
        <v>59</v>
      </c>
      <c r="I76" s="1" t="s">
        <v>25</v>
      </c>
      <c r="J76" s="1" t="s">
        <v>60</v>
      </c>
      <c r="K76" s="1" t="s">
        <v>27</v>
      </c>
      <c r="L76" s="4">
        <v>50</v>
      </c>
      <c r="M76" s="4">
        <v>48</v>
      </c>
      <c r="N76" s="5">
        <f t="shared" si="50"/>
        <v>96</v>
      </c>
      <c r="O76" s="3">
        <v>10</v>
      </c>
      <c r="P76" s="8">
        <f t="shared" si="56"/>
        <v>5</v>
      </c>
      <c r="Q76" s="9">
        <v>0</v>
      </c>
      <c r="R76" s="10">
        <v>100</v>
      </c>
    </row>
    <row r="77" spans="1:18" ht="40.799999999999997" x14ac:dyDescent="0.2">
      <c r="A77" s="1" t="s">
        <v>53</v>
      </c>
      <c r="B77" s="1" t="s">
        <v>54</v>
      </c>
      <c r="C77" s="2" t="s">
        <v>173</v>
      </c>
      <c r="D77" s="1" t="s">
        <v>20</v>
      </c>
      <c r="E77" s="1" t="s">
        <v>80</v>
      </c>
      <c r="F77" s="1" t="s">
        <v>72</v>
      </c>
      <c r="G77" s="2" t="s">
        <v>81</v>
      </c>
      <c r="H77" s="2" t="s">
        <v>59</v>
      </c>
      <c r="I77" s="1" t="s">
        <v>25</v>
      </c>
      <c r="J77" s="1" t="s">
        <v>60</v>
      </c>
      <c r="K77" s="1" t="s">
        <v>27</v>
      </c>
      <c r="L77" s="4">
        <v>33</v>
      </c>
      <c r="M77" s="4">
        <v>32</v>
      </c>
      <c r="N77" s="5">
        <f t="shared" si="50"/>
        <v>96.969696969696969</v>
      </c>
      <c r="O77" s="3">
        <v>10</v>
      </c>
      <c r="P77" s="8">
        <f t="shared" si="56"/>
        <v>4</v>
      </c>
      <c r="Q77" s="9">
        <v>0</v>
      </c>
      <c r="R77" s="10">
        <v>100</v>
      </c>
    </row>
    <row r="78" spans="1:18" ht="51" x14ac:dyDescent="0.2">
      <c r="A78" s="1" t="s">
        <v>53</v>
      </c>
      <c r="B78" s="1" t="s">
        <v>54</v>
      </c>
      <c r="C78" s="2" t="s">
        <v>173</v>
      </c>
      <c r="D78" s="1" t="s">
        <v>20</v>
      </c>
      <c r="E78" s="1" t="s">
        <v>82</v>
      </c>
      <c r="F78" s="1" t="s">
        <v>72</v>
      </c>
      <c r="G78" s="2" t="s">
        <v>83</v>
      </c>
      <c r="H78" s="2" t="s">
        <v>59</v>
      </c>
      <c r="I78" s="1" t="s">
        <v>25</v>
      </c>
      <c r="J78" s="1" t="s">
        <v>60</v>
      </c>
      <c r="K78" s="1" t="s">
        <v>27</v>
      </c>
      <c r="L78" s="4">
        <v>8</v>
      </c>
      <c r="M78" s="4">
        <v>8</v>
      </c>
      <c r="N78" s="5">
        <f t="shared" si="50"/>
        <v>100</v>
      </c>
      <c r="O78" s="3">
        <v>10</v>
      </c>
      <c r="P78" s="8">
        <f t="shared" ref="P78:P83" si="58">ROUNDUP(L78*O78/100,0)</f>
        <v>1</v>
      </c>
      <c r="Q78" s="9">
        <f t="shared" si="52"/>
        <v>0</v>
      </c>
      <c r="R78" s="10">
        <f t="shared" ref="R78:R79" si="59">ROUND(M78/L78*100,1)</f>
        <v>100</v>
      </c>
    </row>
    <row r="79" spans="1:18" ht="51" x14ac:dyDescent="0.2">
      <c r="A79" s="1" t="s">
        <v>53</v>
      </c>
      <c r="B79" s="1" t="s">
        <v>54</v>
      </c>
      <c r="C79" s="2" t="s">
        <v>173</v>
      </c>
      <c r="D79" s="1" t="s">
        <v>20</v>
      </c>
      <c r="E79" s="1" t="s">
        <v>176</v>
      </c>
      <c r="F79" s="1" t="s">
        <v>72</v>
      </c>
      <c r="G79" s="2" t="s">
        <v>177</v>
      </c>
      <c r="H79" s="2" t="s">
        <v>59</v>
      </c>
      <c r="I79" s="1" t="s">
        <v>25</v>
      </c>
      <c r="J79" s="1" t="s">
        <v>60</v>
      </c>
      <c r="K79" s="1" t="s">
        <v>27</v>
      </c>
      <c r="L79" s="4">
        <v>10</v>
      </c>
      <c r="M79" s="4">
        <v>10</v>
      </c>
      <c r="N79" s="5">
        <f t="shared" si="50"/>
        <v>100</v>
      </c>
      <c r="O79" s="3">
        <v>10</v>
      </c>
      <c r="P79" s="8">
        <f t="shared" si="58"/>
        <v>1</v>
      </c>
      <c r="Q79" s="9">
        <f t="shared" si="52"/>
        <v>0</v>
      </c>
      <c r="R79" s="10">
        <f t="shared" si="59"/>
        <v>100</v>
      </c>
    </row>
    <row r="80" spans="1:18" ht="51" x14ac:dyDescent="0.2">
      <c r="A80" s="1" t="s">
        <v>53</v>
      </c>
      <c r="B80" s="1" t="s">
        <v>54</v>
      </c>
      <c r="C80" s="2" t="s">
        <v>173</v>
      </c>
      <c r="D80" s="1" t="s">
        <v>20</v>
      </c>
      <c r="E80" s="1" t="s">
        <v>178</v>
      </c>
      <c r="F80" s="1" t="s">
        <v>72</v>
      </c>
      <c r="G80" s="2" t="s">
        <v>179</v>
      </c>
      <c r="H80" s="2" t="s">
        <v>59</v>
      </c>
      <c r="I80" s="1" t="s">
        <v>25</v>
      </c>
      <c r="J80" s="1" t="s">
        <v>60</v>
      </c>
      <c r="K80" s="1" t="s">
        <v>27</v>
      </c>
      <c r="L80" s="4">
        <v>40</v>
      </c>
      <c r="M80" s="4">
        <v>39</v>
      </c>
      <c r="N80" s="5">
        <f t="shared" si="50"/>
        <v>97.5</v>
      </c>
      <c r="O80" s="3">
        <v>10</v>
      </c>
      <c r="P80" s="8">
        <f t="shared" si="58"/>
        <v>4</v>
      </c>
      <c r="Q80" s="9">
        <v>0</v>
      </c>
      <c r="R80" s="10">
        <v>100</v>
      </c>
    </row>
    <row r="81" spans="1:18" ht="51" x14ac:dyDescent="0.2">
      <c r="A81" s="1" t="s">
        <v>53</v>
      </c>
      <c r="B81" s="1" t="s">
        <v>54</v>
      </c>
      <c r="C81" s="2" t="s">
        <v>173</v>
      </c>
      <c r="D81" s="1" t="s">
        <v>20</v>
      </c>
      <c r="E81" s="1" t="s">
        <v>180</v>
      </c>
      <c r="F81" s="1" t="s">
        <v>72</v>
      </c>
      <c r="G81" s="2" t="s">
        <v>181</v>
      </c>
      <c r="H81" s="2" t="s">
        <v>59</v>
      </c>
      <c r="I81" s="1" t="s">
        <v>25</v>
      </c>
      <c r="J81" s="1" t="s">
        <v>60</v>
      </c>
      <c r="K81" s="1" t="s">
        <v>27</v>
      </c>
      <c r="L81" s="4">
        <v>45</v>
      </c>
      <c r="M81" s="4">
        <v>44</v>
      </c>
      <c r="N81" s="5">
        <f t="shared" si="50"/>
        <v>97.777777777777771</v>
      </c>
      <c r="O81" s="3">
        <v>10</v>
      </c>
      <c r="P81" s="8">
        <f t="shared" si="58"/>
        <v>5</v>
      </c>
      <c r="Q81" s="9">
        <v>0</v>
      </c>
      <c r="R81" s="10">
        <v>100</v>
      </c>
    </row>
    <row r="82" spans="1:18" ht="40.799999999999997" x14ac:dyDescent="0.2">
      <c r="A82" s="1" t="s">
        <v>53</v>
      </c>
      <c r="B82" s="1" t="s">
        <v>54</v>
      </c>
      <c r="C82" s="2" t="s">
        <v>173</v>
      </c>
      <c r="D82" s="1" t="s">
        <v>20</v>
      </c>
      <c r="E82" s="1" t="s">
        <v>91</v>
      </c>
      <c r="F82" s="1" t="s">
        <v>89</v>
      </c>
      <c r="G82" s="2" t="s">
        <v>92</v>
      </c>
      <c r="H82" s="2" t="s">
        <v>59</v>
      </c>
      <c r="I82" s="1" t="s">
        <v>25</v>
      </c>
      <c r="J82" s="1" t="s">
        <v>60</v>
      </c>
      <c r="K82" s="1" t="s">
        <v>27</v>
      </c>
      <c r="L82" s="4">
        <v>53</v>
      </c>
      <c r="M82" s="4">
        <v>57</v>
      </c>
      <c r="N82" s="5">
        <f t="shared" si="50"/>
        <v>107.54716981132076</v>
      </c>
      <c r="O82" s="3">
        <v>5</v>
      </c>
      <c r="P82" s="8">
        <f t="shared" si="58"/>
        <v>3</v>
      </c>
      <c r="Q82" s="9">
        <v>0</v>
      </c>
      <c r="R82" s="10">
        <f>M82/L82*100</f>
        <v>107.54716981132076</v>
      </c>
    </row>
    <row r="83" spans="1:18" ht="40.799999999999997" x14ac:dyDescent="0.2">
      <c r="A83" s="1" t="s">
        <v>53</v>
      </c>
      <c r="B83" s="1" t="s">
        <v>54</v>
      </c>
      <c r="C83" s="2" t="s">
        <v>173</v>
      </c>
      <c r="D83" s="1" t="s">
        <v>20</v>
      </c>
      <c r="E83" s="1" t="s">
        <v>182</v>
      </c>
      <c r="F83" s="1" t="s">
        <v>89</v>
      </c>
      <c r="G83" s="2" t="s">
        <v>183</v>
      </c>
      <c r="H83" s="2" t="s">
        <v>59</v>
      </c>
      <c r="I83" s="1" t="s">
        <v>25</v>
      </c>
      <c r="J83" s="1" t="s">
        <v>60</v>
      </c>
      <c r="K83" s="1" t="s">
        <v>27</v>
      </c>
      <c r="L83" s="4">
        <v>69</v>
      </c>
      <c r="M83" s="4">
        <v>66</v>
      </c>
      <c r="N83" s="5">
        <f t="shared" si="50"/>
        <v>95.652173913043484</v>
      </c>
      <c r="O83" s="3">
        <v>5</v>
      </c>
      <c r="P83" s="8">
        <f t="shared" si="58"/>
        <v>4</v>
      </c>
      <c r="Q83" s="9">
        <v>0</v>
      </c>
      <c r="R83" s="10">
        <v>100</v>
      </c>
    </row>
    <row r="84" spans="1:18" ht="31.2" thickBot="1" x14ac:dyDescent="0.25">
      <c r="A84" s="16" t="s">
        <v>53</v>
      </c>
      <c r="B84" s="16" t="s">
        <v>54</v>
      </c>
      <c r="C84" s="17" t="s">
        <v>173</v>
      </c>
      <c r="D84" s="16" t="s">
        <v>41</v>
      </c>
      <c r="E84" s="16" t="s">
        <v>103</v>
      </c>
      <c r="F84" s="16" t="s">
        <v>43</v>
      </c>
      <c r="G84" s="17" t="s">
        <v>104</v>
      </c>
      <c r="H84" s="17" t="s">
        <v>45</v>
      </c>
      <c r="I84" s="16" t="s">
        <v>25</v>
      </c>
      <c r="J84" s="16" t="s">
        <v>46</v>
      </c>
      <c r="K84" s="16" t="s">
        <v>27</v>
      </c>
      <c r="L84" s="18">
        <v>2</v>
      </c>
      <c r="M84" s="18">
        <v>2</v>
      </c>
      <c r="N84" s="19">
        <f t="shared" si="50"/>
        <v>100</v>
      </c>
      <c r="O84" s="20"/>
      <c r="P84" s="21">
        <f t="shared" ref="P84:P85" si="60">ROUNDUP(L84*O84/100,0)</f>
        <v>0</v>
      </c>
      <c r="Q84" s="22">
        <f t="shared" si="52"/>
        <v>0</v>
      </c>
      <c r="R84" s="23">
        <f t="shared" ref="R84" si="61">ROUND(M84/L84*100,1)</f>
        <v>100</v>
      </c>
    </row>
    <row r="85" spans="1:18" ht="51" x14ac:dyDescent="0.2">
      <c r="A85" s="24" t="s">
        <v>53</v>
      </c>
      <c r="B85" s="24" t="s">
        <v>54</v>
      </c>
      <c r="C85" s="25" t="s">
        <v>184</v>
      </c>
      <c r="D85" s="24" t="s">
        <v>20</v>
      </c>
      <c r="E85" s="24" t="s">
        <v>112</v>
      </c>
      <c r="F85" s="24" t="s">
        <v>57</v>
      </c>
      <c r="G85" s="25" t="s">
        <v>113</v>
      </c>
      <c r="H85" s="25" t="s">
        <v>59</v>
      </c>
      <c r="I85" s="24" t="s">
        <v>25</v>
      </c>
      <c r="J85" s="24" t="s">
        <v>60</v>
      </c>
      <c r="K85" s="24" t="s">
        <v>27</v>
      </c>
      <c r="L85" s="26">
        <v>60</v>
      </c>
      <c r="M85" s="26">
        <v>59</v>
      </c>
      <c r="N85" s="27">
        <f t="shared" si="50"/>
        <v>98.333333333333329</v>
      </c>
      <c r="O85" s="28">
        <v>5</v>
      </c>
      <c r="P85" s="29">
        <f t="shared" si="60"/>
        <v>3</v>
      </c>
      <c r="Q85" s="30">
        <v>0</v>
      </c>
      <c r="R85" s="31">
        <v>100</v>
      </c>
    </row>
    <row r="86" spans="1:18" ht="40.799999999999997" x14ac:dyDescent="0.2">
      <c r="A86" s="32" t="s">
        <v>53</v>
      </c>
      <c r="B86" s="32" t="s">
        <v>54</v>
      </c>
      <c r="C86" s="2" t="s">
        <v>184</v>
      </c>
      <c r="D86" s="32" t="s">
        <v>20</v>
      </c>
      <c r="E86" s="32" t="s">
        <v>185</v>
      </c>
      <c r="F86" s="32" t="s">
        <v>69</v>
      </c>
      <c r="G86" s="2" t="s">
        <v>186</v>
      </c>
      <c r="H86" s="2" t="s">
        <v>24</v>
      </c>
      <c r="I86" s="32" t="s">
        <v>25</v>
      </c>
      <c r="J86" s="32" t="s">
        <v>26</v>
      </c>
      <c r="K86" s="32" t="s">
        <v>27</v>
      </c>
      <c r="L86" s="4">
        <v>21600</v>
      </c>
      <c r="M86" s="4">
        <v>19848</v>
      </c>
      <c r="N86" s="5">
        <f t="shared" si="50"/>
        <v>91.888888888888886</v>
      </c>
      <c r="O86" s="7">
        <v>5</v>
      </c>
      <c r="P86" s="8">
        <f t="shared" ref="P86" si="62">ROUNDUP(L86*O86/100,0)</f>
        <v>1080</v>
      </c>
      <c r="Q86" s="9">
        <f t="shared" si="52"/>
        <v>672</v>
      </c>
      <c r="R86" s="10">
        <f t="shared" ref="R86" si="63">ROUND(M86/(L86-P86)*100,1)</f>
        <v>96.7</v>
      </c>
    </row>
    <row r="87" spans="1:18" ht="40.799999999999997" x14ac:dyDescent="0.2">
      <c r="A87" s="32" t="s">
        <v>53</v>
      </c>
      <c r="B87" s="32" t="s">
        <v>54</v>
      </c>
      <c r="C87" s="2" t="s">
        <v>184</v>
      </c>
      <c r="D87" s="32" t="s">
        <v>20</v>
      </c>
      <c r="E87" s="32" t="s">
        <v>187</v>
      </c>
      <c r="F87" s="32" t="s">
        <v>72</v>
      </c>
      <c r="G87" s="2" t="s">
        <v>188</v>
      </c>
      <c r="H87" s="2" t="s">
        <v>59</v>
      </c>
      <c r="I87" s="32" t="s">
        <v>25</v>
      </c>
      <c r="J87" s="32" t="s">
        <v>60</v>
      </c>
      <c r="K87" s="32" t="s">
        <v>27</v>
      </c>
      <c r="L87" s="4">
        <v>78</v>
      </c>
      <c r="M87" s="4">
        <v>75</v>
      </c>
      <c r="N87" s="5">
        <f t="shared" si="50"/>
        <v>96.15384615384616</v>
      </c>
      <c r="O87" s="7">
        <v>10</v>
      </c>
      <c r="P87" s="8">
        <f>ROUNDUP(L87*O87/100,0)</f>
        <v>8</v>
      </c>
      <c r="Q87" s="9">
        <v>0</v>
      </c>
      <c r="R87" s="10">
        <v>100</v>
      </c>
    </row>
    <row r="88" spans="1:18" ht="51" x14ac:dyDescent="0.2">
      <c r="A88" s="32" t="s">
        <v>53</v>
      </c>
      <c r="B88" s="32" t="s">
        <v>54</v>
      </c>
      <c r="C88" s="2" t="s">
        <v>184</v>
      </c>
      <c r="D88" s="32" t="s">
        <v>20</v>
      </c>
      <c r="E88" s="32" t="s">
        <v>74</v>
      </c>
      <c r="F88" s="32" t="s">
        <v>72</v>
      </c>
      <c r="G88" s="2" t="s">
        <v>75</v>
      </c>
      <c r="H88" s="2" t="s">
        <v>59</v>
      </c>
      <c r="I88" s="32" t="s">
        <v>25</v>
      </c>
      <c r="J88" s="32" t="s">
        <v>60</v>
      </c>
      <c r="K88" s="32" t="s">
        <v>27</v>
      </c>
      <c r="L88" s="4">
        <v>7</v>
      </c>
      <c r="M88" s="4">
        <v>7</v>
      </c>
      <c r="N88" s="5">
        <f t="shared" si="50"/>
        <v>100</v>
      </c>
      <c r="O88" s="7"/>
      <c r="P88" s="8">
        <f t="shared" ref="P88:P90" si="64">ROUNDUP(L88*O88/100,0)</f>
        <v>0</v>
      </c>
      <c r="Q88" s="9">
        <f t="shared" si="52"/>
        <v>0</v>
      </c>
      <c r="R88" s="10">
        <f t="shared" ref="R88" si="65">ROUND(M88/L88*100,1)</f>
        <v>100</v>
      </c>
    </row>
    <row r="89" spans="1:18" ht="51" x14ac:dyDescent="0.2">
      <c r="A89" s="32" t="s">
        <v>53</v>
      </c>
      <c r="B89" s="32" t="s">
        <v>54</v>
      </c>
      <c r="C89" s="2" t="s">
        <v>184</v>
      </c>
      <c r="D89" s="32" t="s">
        <v>20</v>
      </c>
      <c r="E89" s="32" t="s">
        <v>76</v>
      </c>
      <c r="F89" s="32" t="s">
        <v>72</v>
      </c>
      <c r="G89" s="2" t="s">
        <v>77</v>
      </c>
      <c r="H89" s="2" t="s">
        <v>59</v>
      </c>
      <c r="I89" s="32" t="s">
        <v>25</v>
      </c>
      <c r="J89" s="32" t="s">
        <v>60</v>
      </c>
      <c r="K89" s="32" t="s">
        <v>27</v>
      </c>
      <c r="L89" s="4">
        <v>58</v>
      </c>
      <c r="M89" s="4">
        <v>55</v>
      </c>
      <c r="N89" s="5">
        <f t="shared" si="50"/>
        <v>94.827586206896555</v>
      </c>
      <c r="O89" s="7">
        <v>10</v>
      </c>
      <c r="P89" s="8">
        <f t="shared" si="64"/>
        <v>6</v>
      </c>
      <c r="Q89" s="9">
        <v>0</v>
      </c>
      <c r="R89" s="10">
        <v>100</v>
      </c>
    </row>
    <row r="90" spans="1:18" ht="40.799999999999997" x14ac:dyDescent="0.2">
      <c r="A90" s="32" t="s">
        <v>53</v>
      </c>
      <c r="B90" s="32" t="s">
        <v>54</v>
      </c>
      <c r="C90" s="2" t="s">
        <v>184</v>
      </c>
      <c r="D90" s="32" t="s">
        <v>20</v>
      </c>
      <c r="E90" s="32" t="s">
        <v>189</v>
      </c>
      <c r="F90" s="32" t="s">
        <v>72</v>
      </c>
      <c r="G90" s="2" t="s">
        <v>190</v>
      </c>
      <c r="H90" s="2" t="s">
        <v>59</v>
      </c>
      <c r="I90" s="32" t="s">
        <v>25</v>
      </c>
      <c r="J90" s="32" t="s">
        <v>60</v>
      </c>
      <c r="K90" s="32" t="s">
        <v>27</v>
      </c>
      <c r="L90" s="4">
        <v>53</v>
      </c>
      <c r="M90" s="4">
        <v>52</v>
      </c>
      <c r="N90" s="5">
        <f t="shared" si="50"/>
        <v>98.113207547169807</v>
      </c>
      <c r="O90" s="7">
        <v>10</v>
      </c>
      <c r="P90" s="8">
        <f t="shared" si="64"/>
        <v>6</v>
      </c>
      <c r="Q90" s="9">
        <v>0</v>
      </c>
      <c r="R90" s="10">
        <v>100</v>
      </c>
    </row>
    <row r="91" spans="1:18" ht="51" x14ac:dyDescent="0.2">
      <c r="A91" s="32" t="s">
        <v>53</v>
      </c>
      <c r="B91" s="32" t="s">
        <v>54</v>
      </c>
      <c r="C91" s="2" t="s">
        <v>184</v>
      </c>
      <c r="D91" s="32" t="s">
        <v>20</v>
      </c>
      <c r="E91" s="32" t="s">
        <v>178</v>
      </c>
      <c r="F91" s="32" t="s">
        <v>72</v>
      </c>
      <c r="G91" s="2" t="s">
        <v>179</v>
      </c>
      <c r="H91" s="2" t="s">
        <v>59</v>
      </c>
      <c r="I91" s="32" t="s">
        <v>25</v>
      </c>
      <c r="J91" s="32" t="s">
        <v>60</v>
      </c>
      <c r="K91" s="32" t="s">
        <v>27</v>
      </c>
      <c r="L91" s="4">
        <v>44</v>
      </c>
      <c r="M91" s="4">
        <v>44</v>
      </c>
      <c r="N91" s="5">
        <f t="shared" si="50"/>
        <v>100</v>
      </c>
      <c r="O91" s="7">
        <v>10</v>
      </c>
      <c r="P91" s="8">
        <f t="shared" ref="P91:P94" si="66">ROUNDUP(L91*O91/100,0)</f>
        <v>5</v>
      </c>
      <c r="Q91" s="9">
        <f t="shared" si="52"/>
        <v>0</v>
      </c>
      <c r="R91" s="10">
        <f t="shared" ref="R91" si="67">ROUND(M91/L91*100,1)</f>
        <v>100</v>
      </c>
    </row>
    <row r="92" spans="1:18" ht="40.799999999999997" x14ac:dyDescent="0.2">
      <c r="A92" s="32" t="s">
        <v>53</v>
      </c>
      <c r="B92" s="32" t="s">
        <v>54</v>
      </c>
      <c r="C92" s="2" t="s">
        <v>184</v>
      </c>
      <c r="D92" s="32" t="s">
        <v>20</v>
      </c>
      <c r="E92" s="32" t="s">
        <v>86</v>
      </c>
      <c r="F92" s="32" t="s">
        <v>72</v>
      </c>
      <c r="G92" s="2" t="s">
        <v>87</v>
      </c>
      <c r="H92" s="2" t="s">
        <v>59</v>
      </c>
      <c r="I92" s="32" t="s">
        <v>25</v>
      </c>
      <c r="J92" s="32" t="s">
        <v>60</v>
      </c>
      <c r="K92" s="32" t="s">
        <v>27</v>
      </c>
      <c r="L92" s="4">
        <v>114</v>
      </c>
      <c r="M92" s="4">
        <v>109</v>
      </c>
      <c r="N92" s="5">
        <f t="shared" si="50"/>
        <v>95.614035087719301</v>
      </c>
      <c r="O92" s="7">
        <v>10</v>
      </c>
      <c r="P92" s="8">
        <f t="shared" si="66"/>
        <v>12</v>
      </c>
      <c r="Q92" s="9">
        <v>0</v>
      </c>
      <c r="R92" s="10">
        <v>100</v>
      </c>
    </row>
    <row r="93" spans="1:18" ht="51" x14ac:dyDescent="0.2">
      <c r="A93" s="32" t="s">
        <v>53</v>
      </c>
      <c r="B93" s="32" t="s">
        <v>54</v>
      </c>
      <c r="C93" s="2" t="s">
        <v>184</v>
      </c>
      <c r="D93" s="32" t="s">
        <v>20</v>
      </c>
      <c r="E93" s="32" t="s">
        <v>191</v>
      </c>
      <c r="F93" s="32" t="s">
        <v>89</v>
      </c>
      <c r="G93" s="2" t="s">
        <v>192</v>
      </c>
      <c r="H93" s="2" t="s">
        <v>59</v>
      </c>
      <c r="I93" s="32" t="s">
        <v>25</v>
      </c>
      <c r="J93" s="32" t="s">
        <v>60</v>
      </c>
      <c r="K93" s="32" t="s">
        <v>27</v>
      </c>
      <c r="L93" s="4">
        <v>87</v>
      </c>
      <c r="M93" s="4">
        <v>83</v>
      </c>
      <c r="N93" s="5">
        <f t="shared" si="50"/>
        <v>95.402298850574709</v>
      </c>
      <c r="O93" s="7">
        <v>5</v>
      </c>
      <c r="P93" s="8">
        <f t="shared" si="66"/>
        <v>5</v>
      </c>
      <c r="Q93" s="9">
        <v>0</v>
      </c>
      <c r="R93" s="10">
        <v>100</v>
      </c>
    </row>
    <row r="94" spans="1:18" ht="51" x14ac:dyDescent="0.2">
      <c r="A94" s="32" t="s">
        <v>53</v>
      </c>
      <c r="B94" s="32" t="s">
        <v>54</v>
      </c>
      <c r="C94" s="2" t="s">
        <v>184</v>
      </c>
      <c r="D94" s="32" t="s">
        <v>20</v>
      </c>
      <c r="E94" s="32" t="s">
        <v>193</v>
      </c>
      <c r="F94" s="32" t="s">
        <v>89</v>
      </c>
      <c r="G94" s="2" t="s">
        <v>194</v>
      </c>
      <c r="H94" s="2" t="s">
        <v>59</v>
      </c>
      <c r="I94" s="32" t="s">
        <v>25</v>
      </c>
      <c r="J94" s="32" t="s">
        <v>60</v>
      </c>
      <c r="K94" s="32" t="s">
        <v>27</v>
      </c>
      <c r="L94" s="4">
        <v>10</v>
      </c>
      <c r="M94" s="4">
        <v>6</v>
      </c>
      <c r="N94" s="5">
        <f t="shared" si="50"/>
        <v>60</v>
      </c>
      <c r="O94" s="7">
        <v>5</v>
      </c>
      <c r="P94" s="8">
        <f t="shared" si="66"/>
        <v>1</v>
      </c>
      <c r="Q94" s="9">
        <f t="shared" ref="Q94" si="68">IF(M94-L94=0,0,ROUNDUP(L94-L94*O94%-M94,0))</f>
        <v>4</v>
      </c>
      <c r="R94" s="10">
        <f t="shared" ref="R94" si="69">ROUND(M94/(L94-P94)*100,1)</f>
        <v>66.7</v>
      </c>
    </row>
    <row r="95" spans="1:18" ht="40.799999999999997" x14ac:dyDescent="0.2">
      <c r="A95" s="32" t="s">
        <v>53</v>
      </c>
      <c r="B95" s="32" t="s">
        <v>54</v>
      </c>
      <c r="C95" s="2" t="s">
        <v>184</v>
      </c>
      <c r="D95" s="32" t="s">
        <v>20</v>
      </c>
      <c r="E95" s="32" t="s">
        <v>195</v>
      </c>
      <c r="F95" s="32" t="s">
        <v>89</v>
      </c>
      <c r="G95" s="2" t="s">
        <v>196</v>
      </c>
      <c r="H95" s="2" t="s">
        <v>59</v>
      </c>
      <c r="I95" s="32" t="s">
        <v>25</v>
      </c>
      <c r="J95" s="32" t="s">
        <v>60</v>
      </c>
      <c r="K95" s="32" t="s">
        <v>27</v>
      </c>
      <c r="L95" s="4">
        <v>53</v>
      </c>
      <c r="M95" s="4">
        <v>51</v>
      </c>
      <c r="N95" s="5">
        <f t="shared" si="50"/>
        <v>96.226415094339629</v>
      </c>
      <c r="O95" s="7">
        <v>5</v>
      </c>
      <c r="P95" s="8">
        <f>ROUNDUP(L95*O95/100,0)</f>
        <v>3</v>
      </c>
      <c r="Q95" s="9">
        <v>0</v>
      </c>
      <c r="R95" s="10">
        <v>100</v>
      </c>
    </row>
    <row r="96" spans="1:18" ht="40.799999999999997" x14ac:dyDescent="0.2">
      <c r="A96" s="32" t="s">
        <v>53</v>
      </c>
      <c r="B96" s="32" t="s">
        <v>54</v>
      </c>
      <c r="C96" s="2" t="s">
        <v>184</v>
      </c>
      <c r="D96" s="32" t="s">
        <v>20</v>
      </c>
      <c r="E96" s="32" t="s">
        <v>197</v>
      </c>
      <c r="F96" s="32" t="s">
        <v>89</v>
      </c>
      <c r="G96" s="2" t="s">
        <v>198</v>
      </c>
      <c r="H96" s="2" t="s">
        <v>59</v>
      </c>
      <c r="I96" s="32" t="s">
        <v>25</v>
      </c>
      <c r="J96" s="32" t="s">
        <v>60</v>
      </c>
      <c r="K96" s="32" t="s">
        <v>27</v>
      </c>
      <c r="L96" s="4">
        <v>101</v>
      </c>
      <c r="M96" s="4">
        <v>101</v>
      </c>
      <c r="N96" s="5">
        <f t="shared" si="50"/>
        <v>100</v>
      </c>
      <c r="O96" s="7">
        <v>5</v>
      </c>
      <c r="P96" s="8">
        <f t="shared" ref="P96:P98" si="70">ROUNDUP(L96*O96/100,0)</f>
        <v>6</v>
      </c>
      <c r="Q96" s="9">
        <f t="shared" si="52"/>
        <v>0</v>
      </c>
      <c r="R96" s="10">
        <f t="shared" ref="R96" si="71">ROUND(M96/L96*100,1)</f>
        <v>100</v>
      </c>
    </row>
    <row r="97" spans="1:18" ht="40.799999999999997" x14ac:dyDescent="0.2">
      <c r="A97" s="32" t="s">
        <v>53</v>
      </c>
      <c r="B97" s="32" t="s">
        <v>54</v>
      </c>
      <c r="C97" s="2" t="s">
        <v>184</v>
      </c>
      <c r="D97" s="32" t="s">
        <v>20</v>
      </c>
      <c r="E97" s="32" t="s">
        <v>199</v>
      </c>
      <c r="F97" s="32" t="s">
        <v>89</v>
      </c>
      <c r="G97" s="2" t="s">
        <v>200</v>
      </c>
      <c r="H97" s="2" t="s">
        <v>59</v>
      </c>
      <c r="I97" s="32" t="s">
        <v>25</v>
      </c>
      <c r="J97" s="32" t="s">
        <v>60</v>
      </c>
      <c r="K97" s="32" t="s">
        <v>27</v>
      </c>
      <c r="L97" s="4">
        <v>60</v>
      </c>
      <c r="M97" s="4">
        <v>58</v>
      </c>
      <c r="N97" s="5">
        <f t="shared" si="50"/>
        <v>96.666666666666671</v>
      </c>
      <c r="O97" s="7">
        <v>5</v>
      </c>
      <c r="P97" s="8">
        <f t="shared" si="70"/>
        <v>3</v>
      </c>
      <c r="Q97" s="9">
        <v>0</v>
      </c>
      <c r="R97" s="10">
        <v>100</v>
      </c>
    </row>
    <row r="98" spans="1:18" ht="40.799999999999997" x14ac:dyDescent="0.2">
      <c r="A98" s="32" t="s">
        <v>53</v>
      </c>
      <c r="B98" s="32" t="s">
        <v>54</v>
      </c>
      <c r="C98" s="2" t="s">
        <v>184</v>
      </c>
      <c r="D98" s="32" t="s">
        <v>20</v>
      </c>
      <c r="E98" s="32" t="s">
        <v>145</v>
      </c>
      <c r="F98" s="32" t="s">
        <v>89</v>
      </c>
      <c r="G98" s="2" t="s">
        <v>146</v>
      </c>
      <c r="H98" s="2" t="s">
        <v>59</v>
      </c>
      <c r="I98" s="32" t="s">
        <v>25</v>
      </c>
      <c r="J98" s="32" t="s">
        <v>60</v>
      </c>
      <c r="K98" s="32" t="s">
        <v>27</v>
      </c>
      <c r="L98" s="4">
        <v>248</v>
      </c>
      <c r="M98" s="4">
        <v>250</v>
      </c>
      <c r="N98" s="5">
        <f t="shared" si="50"/>
        <v>100.80645161290323</v>
      </c>
      <c r="O98" s="7">
        <v>5</v>
      </c>
      <c r="P98" s="8">
        <f t="shared" si="70"/>
        <v>13</v>
      </c>
      <c r="Q98" s="9">
        <v>0</v>
      </c>
      <c r="R98" s="10">
        <f>M98/L98*100</f>
        <v>100.80645161290323</v>
      </c>
    </row>
    <row r="99" spans="1:18" ht="51" x14ac:dyDescent="0.2">
      <c r="A99" s="32" t="s">
        <v>53</v>
      </c>
      <c r="B99" s="32" t="s">
        <v>54</v>
      </c>
      <c r="C99" s="2" t="s">
        <v>184</v>
      </c>
      <c r="D99" s="32" t="s">
        <v>20</v>
      </c>
      <c r="E99" s="32" t="s">
        <v>201</v>
      </c>
      <c r="F99" s="32" t="s">
        <v>89</v>
      </c>
      <c r="G99" s="2" t="s">
        <v>202</v>
      </c>
      <c r="H99" s="2" t="s">
        <v>59</v>
      </c>
      <c r="I99" s="32" t="s">
        <v>25</v>
      </c>
      <c r="J99" s="32" t="s">
        <v>60</v>
      </c>
      <c r="K99" s="32" t="s">
        <v>27</v>
      </c>
      <c r="L99" s="4">
        <v>8</v>
      </c>
      <c r="M99" s="4">
        <v>8</v>
      </c>
      <c r="N99" s="5">
        <f t="shared" si="50"/>
        <v>100</v>
      </c>
      <c r="O99" s="7"/>
      <c r="P99" s="8">
        <f t="shared" ref="P99:P101" si="72">ROUNDUP(L99*O99/100,0)</f>
        <v>0</v>
      </c>
      <c r="Q99" s="9">
        <f t="shared" ref="Q99:Q100" si="73">IF(M99-L99=0,0,ROUNDUP(L99-L99*O99%-M99,0))</f>
        <v>0</v>
      </c>
      <c r="R99" s="10">
        <f t="shared" ref="R99:R100" si="74">ROUND(M99/L99*100,1)</f>
        <v>100</v>
      </c>
    </row>
    <row r="100" spans="1:18" ht="51" x14ac:dyDescent="0.2">
      <c r="A100" s="32" t="s">
        <v>53</v>
      </c>
      <c r="B100" s="32" t="s">
        <v>54</v>
      </c>
      <c r="C100" s="2" t="s">
        <v>184</v>
      </c>
      <c r="D100" s="32" t="s">
        <v>20</v>
      </c>
      <c r="E100" s="32" t="s">
        <v>203</v>
      </c>
      <c r="F100" s="32" t="s">
        <v>89</v>
      </c>
      <c r="G100" s="2" t="s">
        <v>204</v>
      </c>
      <c r="H100" s="2" t="s">
        <v>59</v>
      </c>
      <c r="I100" s="32" t="s">
        <v>25</v>
      </c>
      <c r="J100" s="32" t="s">
        <v>60</v>
      </c>
      <c r="K100" s="32" t="s">
        <v>27</v>
      </c>
      <c r="L100" s="4">
        <v>8</v>
      </c>
      <c r="M100" s="4">
        <v>8</v>
      </c>
      <c r="N100" s="5">
        <f t="shared" si="50"/>
        <v>100</v>
      </c>
      <c r="O100" s="7"/>
      <c r="P100" s="8">
        <f t="shared" si="72"/>
        <v>0</v>
      </c>
      <c r="Q100" s="9">
        <f t="shared" si="73"/>
        <v>0</v>
      </c>
      <c r="R100" s="10">
        <f t="shared" si="74"/>
        <v>100</v>
      </c>
    </row>
    <row r="101" spans="1:18" ht="51" x14ac:dyDescent="0.2">
      <c r="A101" s="32" t="s">
        <v>53</v>
      </c>
      <c r="B101" s="32" t="s">
        <v>54</v>
      </c>
      <c r="C101" s="2" t="s">
        <v>184</v>
      </c>
      <c r="D101" s="32" t="s">
        <v>20</v>
      </c>
      <c r="E101" s="32" t="s">
        <v>205</v>
      </c>
      <c r="F101" s="32" t="s">
        <v>89</v>
      </c>
      <c r="G101" s="2" t="s">
        <v>206</v>
      </c>
      <c r="H101" s="2" t="s">
        <v>59</v>
      </c>
      <c r="I101" s="32" t="s">
        <v>25</v>
      </c>
      <c r="J101" s="32" t="s">
        <v>60</v>
      </c>
      <c r="K101" s="32" t="s">
        <v>27</v>
      </c>
      <c r="L101" s="4">
        <v>70</v>
      </c>
      <c r="M101" s="4">
        <v>68</v>
      </c>
      <c r="N101" s="5">
        <f t="shared" si="50"/>
        <v>97.142857142857139</v>
      </c>
      <c r="O101" s="7">
        <v>5</v>
      </c>
      <c r="P101" s="8">
        <f t="shared" si="72"/>
        <v>4</v>
      </c>
      <c r="Q101" s="9">
        <v>0</v>
      </c>
      <c r="R101" s="10">
        <v>100</v>
      </c>
    </row>
    <row r="102" spans="1:18" ht="51" x14ac:dyDescent="0.2">
      <c r="A102" s="32" t="s">
        <v>53</v>
      </c>
      <c r="B102" s="32" t="s">
        <v>54</v>
      </c>
      <c r="C102" s="2" t="s">
        <v>184</v>
      </c>
      <c r="D102" s="32" t="s">
        <v>20</v>
      </c>
      <c r="E102" s="32" t="s">
        <v>207</v>
      </c>
      <c r="F102" s="32" t="s">
        <v>89</v>
      </c>
      <c r="G102" s="2" t="s">
        <v>208</v>
      </c>
      <c r="H102" s="2" t="s">
        <v>59</v>
      </c>
      <c r="I102" s="32" t="s">
        <v>25</v>
      </c>
      <c r="J102" s="32" t="s">
        <v>60</v>
      </c>
      <c r="K102" s="32" t="s">
        <v>27</v>
      </c>
      <c r="L102" s="4">
        <v>8</v>
      </c>
      <c r="M102" s="4">
        <v>8</v>
      </c>
      <c r="N102" s="5">
        <f t="shared" si="50"/>
        <v>100</v>
      </c>
      <c r="O102" s="7">
        <v>5</v>
      </c>
      <c r="P102" s="8">
        <f t="shared" ref="P102:P111" si="75">ROUNDUP(L102*O102/100,0)</f>
        <v>1</v>
      </c>
      <c r="Q102" s="9">
        <f t="shared" ref="Q102:Q108" si="76">IF(M102-L102=0,0,ROUNDUP(L102-L102*O102%-M102,0))</f>
        <v>0</v>
      </c>
      <c r="R102" s="10">
        <f t="shared" ref="R102:R104" si="77">ROUND(M102/L102*100,1)</f>
        <v>100</v>
      </c>
    </row>
    <row r="103" spans="1:18" ht="51" x14ac:dyDescent="0.2">
      <c r="A103" s="32" t="s">
        <v>53</v>
      </c>
      <c r="B103" s="32" t="s">
        <v>54</v>
      </c>
      <c r="C103" s="2" t="s">
        <v>184</v>
      </c>
      <c r="D103" s="32" t="s">
        <v>20</v>
      </c>
      <c r="E103" s="32" t="s">
        <v>118</v>
      </c>
      <c r="F103" s="32" t="s">
        <v>89</v>
      </c>
      <c r="G103" s="2" t="s">
        <v>119</v>
      </c>
      <c r="H103" s="2" t="s">
        <v>59</v>
      </c>
      <c r="I103" s="32" t="s">
        <v>25</v>
      </c>
      <c r="J103" s="32" t="s">
        <v>60</v>
      </c>
      <c r="K103" s="32" t="s">
        <v>27</v>
      </c>
      <c r="L103" s="4">
        <v>6</v>
      </c>
      <c r="M103" s="4">
        <v>6</v>
      </c>
      <c r="N103" s="5">
        <f t="shared" si="50"/>
        <v>100</v>
      </c>
      <c r="O103" s="7">
        <v>5</v>
      </c>
      <c r="P103" s="8">
        <f t="shared" si="75"/>
        <v>1</v>
      </c>
      <c r="Q103" s="9">
        <f t="shared" si="76"/>
        <v>0</v>
      </c>
      <c r="R103" s="10">
        <f t="shared" si="77"/>
        <v>100</v>
      </c>
    </row>
    <row r="104" spans="1:18" ht="51" x14ac:dyDescent="0.2">
      <c r="A104" s="32" t="s">
        <v>53</v>
      </c>
      <c r="B104" s="32" t="s">
        <v>54</v>
      </c>
      <c r="C104" s="2" t="s">
        <v>184</v>
      </c>
      <c r="D104" s="32" t="s">
        <v>20</v>
      </c>
      <c r="E104" s="32" t="s">
        <v>209</v>
      </c>
      <c r="F104" s="32" t="s">
        <v>89</v>
      </c>
      <c r="G104" s="2" t="s">
        <v>210</v>
      </c>
      <c r="H104" s="2" t="s">
        <v>59</v>
      </c>
      <c r="I104" s="32" t="s">
        <v>25</v>
      </c>
      <c r="J104" s="32" t="s">
        <v>60</v>
      </c>
      <c r="K104" s="32" t="s">
        <v>27</v>
      </c>
      <c r="L104" s="4">
        <v>3</v>
      </c>
      <c r="M104" s="4">
        <v>3</v>
      </c>
      <c r="N104" s="5">
        <f t="shared" si="50"/>
        <v>100</v>
      </c>
      <c r="O104" s="7"/>
      <c r="P104" s="8">
        <f t="shared" si="75"/>
        <v>0</v>
      </c>
      <c r="Q104" s="9">
        <f t="shared" si="76"/>
        <v>0</v>
      </c>
      <c r="R104" s="10">
        <f t="shared" si="77"/>
        <v>100</v>
      </c>
    </row>
    <row r="105" spans="1:18" ht="40.799999999999997" x14ac:dyDescent="0.2">
      <c r="A105" s="32" t="s">
        <v>53</v>
      </c>
      <c r="B105" s="32" t="s">
        <v>54</v>
      </c>
      <c r="C105" s="2" t="s">
        <v>184</v>
      </c>
      <c r="D105" s="32" t="s">
        <v>20</v>
      </c>
      <c r="E105" s="32" t="s">
        <v>211</v>
      </c>
      <c r="F105" s="32" t="s">
        <v>89</v>
      </c>
      <c r="G105" s="2" t="s">
        <v>212</v>
      </c>
      <c r="H105" s="2" t="s">
        <v>59</v>
      </c>
      <c r="I105" s="32" t="s">
        <v>25</v>
      </c>
      <c r="J105" s="32" t="s">
        <v>60</v>
      </c>
      <c r="K105" s="32" t="s">
        <v>27</v>
      </c>
      <c r="L105" s="4">
        <v>10</v>
      </c>
      <c r="M105" s="4">
        <v>7</v>
      </c>
      <c r="N105" s="5">
        <f t="shared" si="50"/>
        <v>70</v>
      </c>
      <c r="O105" s="7">
        <v>5</v>
      </c>
      <c r="P105" s="8">
        <f t="shared" si="75"/>
        <v>1</v>
      </c>
      <c r="Q105" s="9">
        <f t="shared" si="76"/>
        <v>3</v>
      </c>
      <c r="R105" s="10">
        <f t="shared" ref="R105:R108" si="78">ROUND(M105/(L105-P105)*100,1)</f>
        <v>77.8</v>
      </c>
    </row>
    <row r="106" spans="1:18" ht="51" x14ac:dyDescent="0.2">
      <c r="A106" s="32" t="s">
        <v>53</v>
      </c>
      <c r="B106" s="32" t="s">
        <v>54</v>
      </c>
      <c r="C106" s="2" t="s">
        <v>184</v>
      </c>
      <c r="D106" s="32" t="s">
        <v>20</v>
      </c>
      <c r="E106" s="32" t="s">
        <v>213</v>
      </c>
      <c r="F106" s="32" t="s">
        <v>89</v>
      </c>
      <c r="G106" s="2" t="s">
        <v>214</v>
      </c>
      <c r="H106" s="2" t="s">
        <v>59</v>
      </c>
      <c r="I106" s="32" t="s">
        <v>25</v>
      </c>
      <c r="J106" s="32" t="s">
        <v>60</v>
      </c>
      <c r="K106" s="32" t="s">
        <v>27</v>
      </c>
      <c r="L106" s="4">
        <v>76</v>
      </c>
      <c r="M106" s="4">
        <v>57</v>
      </c>
      <c r="N106" s="5">
        <f t="shared" si="50"/>
        <v>75</v>
      </c>
      <c r="O106" s="7">
        <v>5</v>
      </c>
      <c r="P106" s="8">
        <f t="shared" si="75"/>
        <v>4</v>
      </c>
      <c r="Q106" s="9">
        <f t="shared" si="76"/>
        <v>16</v>
      </c>
      <c r="R106" s="10">
        <f t="shared" si="78"/>
        <v>79.2</v>
      </c>
    </row>
    <row r="107" spans="1:18" ht="51" x14ac:dyDescent="0.2">
      <c r="A107" s="32" t="s">
        <v>53</v>
      </c>
      <c r="B107" s="32" t="s">
        <v>54</v>
      </c>
      <c r="C107" s="2" t="s">
        <v>184</v>
      </c>
      <c r="D107" s="32" t="s">
        <v>20</v>
      </c>
      <c r="E107" s="32" t="s">
        <v>215</v>
      </c>
      <c r="F107" s="32" t="s">
        <v>89</v>
      </c>
      <c r="G107" s="2" t="s">
        <v>216</v>
      </c>
      <c r="H107" s="2" t="s">
        <v>59</v>
      </c>
      <c r="I107" s="32" t="s">
        <v>25</v>
      </c>
      <c r="J107" s="32" t="s">
        <v>60</v>
      </c>
      <c r="K107" s="32" t="s">
        <v>27</v>
      </c>
      <c r="L107" s="4">
        <v>73</v>
      </c>
      <c r="M107" s="4">
        <v>69</v>
      </c>
      <c r="N107" s="5">
        <f t="shared" si="50"/>
        <v>94.520547945205479</v>
      </c>
      <c r="O107" s="7">
        <v>5</v>
      </c>
      <c r="P107" s="8">
        <f t="shared" si="75"/>
        <v>4</v>
      </c>
      <c r="Q107" s="9">
        <f t="shared" si="76"/>
        <v>1</v>
      </c>
      <c r="R107" s="10">
        <f t="shared" si="78"/>
        <v>100</v>
      </c>
    </row>
    <row r="108" spans="1:18" ht="51" x14ac:dyDescent="0.2">
      <c r="A108" s="32" t="s">
        <v>53</v>
      </c>
      <c r="B108" s="32" t="s">
        <v>54</v>
      </c>
      <c r="C108" s="2" t="s">
        <v>184</v>
      </c>
      <c r="D108" s="32" t="s">
        <v>20</v>
      </c>
      <c r="E108" s="32" t="s">
        <v>217</v>
      </c>
      <c r="F108" s="32" t="s">
        <v>89</v>
      </c>
      <c r="G108" s="2" t="s">
        <v>218</v>
      </c>
      <c r="H108" s="2" t="s">
        <v>59</v>
      </c>
      <c r="I108" s="32" t="s">
        <v>25</v>
      </c>
      <c r="J108" s="32" t="s">
        <v>60</v>
      </c>
      <c r="K108" s="32" t="s">
        <v>27</v>
      </c>
      <c r="L108" s="4">
        <v>15</v>
      </c>
      <c r="M108" s="4">
        <v>13</v>
      </c>
      <c r="N108" s="5">
        <f t="shared" si="50"/>
        <v>86.666666666666671</v>
      </c>
      <c r="O108" s="7">
        <v>5</v>
      </c>
      <c r="P108" s="8">
        <f t="shared" si="75"/>
        <v>1</v>
      </c>
      <c r="Q108" s="9">
        <f t="shared" si="76"/>
        <v>2</v>
      </c>
      <c r="R108" s="10">
        <f t="shared" si="78"/>
        <v>92.9</v>
      </c>
    </row>
    <row r="109" spans="1:18" ht="51" x14ac:dyDescent="0.2">
      <c r="A109" s="32" t="s">
        <v>53</v>
      </c>
      <c r="B109" s="32" t="s">
        <v>54</v>
      </c>
      <c r="C109" s="2" t="s">
        <v>184</v>
      </c>
      <c r="D109" s="32" t="s">
        <v>20</v>
      </c>
      <c r="E109" s="32" t="s">
        <v>219</v>
      </c>
      <c r="F109" s="32" t="s">
        <v>89</v>
      </c>
      <c r="G109" s="2" t="s">
        <v>220</v>
      </c>
      <c r="H109" s="2" t="s">
        <v>59</v>
      </c>
      <c r="I109" s="32" t="s">
        <v>25</v>
      </c>
      <c r="J109" s="32" t="s">
        <v>60</v>
      </c>
      <c r="K109" s="32" t="s">
        <v>27</v>
      </c>
      <c r="L109" s="4">
        <v>61</v>
      </c>
      <c r="M109" s="4">
        <v>59</v>
      </c>
      <c r="N109" s="5">
        <f t="shared" si="50"/>
        <v>96.721311475409834</v>
      </c>
      <c r="O109" s="7">
        <v>5</v>
      </c>
      <c r="P109" s="8">
        <f t="shared" si="75"/>
        <v>4</v>
      </c>
      <c r="Q109" s="9">
        <v>0</v>
      </c>
      <c r="R109" s="10">
        <v>100</v>
      </c>
    </row>
    <row r="110" spans="1:18" ht="40.799999999999997" x14ac:dyDescent="0.2">
      <c r="A110" s="32" t="s">
        <v>53</v>
      </c>
      <c r="B110" s="32" t="s">
        <v>54</v>
      </c>
      <c r="C110" s="2" t="s">
        <v>184</v>
      </c>
      <c r="D110" s="32" t="s">
        <v>20</v>
      </c>
      <c r="E110" s="32" t="s">
        <v>122</v>
      </c>
      <c r="F110" s="32" t="s">
        <v>89</v>
      </c>
      <c r="G110" s="2" t="s">
        <v>123</v>
      </c>
      <c r="H110" s="2" t="s">
        <v>59</v>
      </c>
      <c r="I110" s="32" t="s">
        <v>25</v>
      </c>
      <c r="J110" s="32" t="s">
        <v>60</v>
      </c>
      <c r="K110" s="32" t="s">
        <v>27</v>
      </c>
      <c r="L110" s="4">
        <v>23</v>
      </c>
      <c r="M110" s="4">
        <v>22</v>
      </c>
      <c r="N110" s="5">
        <f t="shared" si="50"/>
        <v>95.652173913043484</v>
      </c>
      <c r="O110" s="7">
        <v>5</v>
      </c>
      <c r="P110" s="8">
        <f t="shared" si="75"/>
        <v>2</v>
      </c>
      <c r="Q110" s="9">
        <v>0</v>
      </c>
      <c r="R110" s="10">
        <v>100</v>
      </c>
    </row>
    <row r="111" spans="1:18" ht="40.799999999999997" x14ac:dyDescent="0.2">
      <c r="A111" s="32" t="s">
        <v>53</v>
      </c>
      <c r="B111" s="32" t="s">
        <v>54</v>
      </c>
      <c r="C111" s="2" t="s">
        <v>184</v>
      </c>
      <c r="D111" s="32" t="s">
        <v>20</v>
      </c>
      <c r="E111" s="32" t="s">
        <v>221</v>
      </c>
      <c r="F111" s="32" t="s">
        <v>89</v>
      </c>
      <c r="G111" s="2" t="s">
        <v>222</v>
      </c>
      <c r="H111" s="2" t="s">
        <v>59</v>
      </c>
      <c r="I111" s="32" t="s">
        <v>25</v>
      </c>
      <c r="J111" s="32" t="s">
        <v>60</v>
      </c>
      <c r="K111" s="32" t="s">
        <v>27</v>
      </c>
      <c r="L111" s="4">
        <v>41</v>
      </c>
      <c r="M111" s="4">
        <v>39</v>
      </c>
      <c r="N111" s="5">
        <f t="shared" si="50"/>
        <v>95.121951219512198</v>
      </c>
      <c r="O111" s="7">
        <v>5</v>
      </c>
      <c r="P111" s="8">
        <f t="shared" si="75"/>
        <v>3</v>
      </c>
      <c r="Q111" s="9">
        <v>0</v>
      </c>
      <c r="R111" s="10">
        <v>100</v>
      </c>
    </row>
    <row r="112" spans="1:18" ht="30.6" x14ac:dyDescent="0.2">
      <c r="A112" s="32" t="s">
        <v>53</v>
      </c>
      <c r="B112" s="32" t="s">
        <v>54</v>
      </c>
      <c r="C112" s="2" t="s">
        <v>184</v>
      </c>
      <c r="D112" s="32" t="s">
        <v>20</v>
      </c>
      <c r="E112" s="32" t="s">
        <v>97</v>
      </c>
      <c r="F112" s="32" t="s">
        <v>89</v>
      </c>
      <c r="G112" s="2" t="s">
        <v>98</v>
      </c>
      <c r="H112" s="2" t="s">
        <v>59</v>
      </c>
      <c r="I112" s="32" t="s">
        <v>25</v>
      </c>
      <c r="J112" s="32" t="s">
        <v>60</v>
      </c>
      <c r="K112" s="32" t="s">
        <v>27</v>
      </c>
      <c r="L112" s="4">
        <v>23</v>
      </c>
      <c r="M112" s="4">
        <v>23</v>
      </c>
      <c r="N112" s="5">
        <f t="shared" si="50"/>
        <v>100</v>
      </c>
      <c r="O112" s="7">
        <v>5</v>
      </c>
      <c r="P112" s="8">
        <f t="shared" ref="P112:P113" si="79">ROUNDUP(L112*O112/100,0)</f>
        <v>2</v>
      </c>
      <c r="Q112" s="9">
        <f t="shared" ref="Q112" si="80">IF(M112-L112=0,0,ROUNDUP(L112-L112*O112%-M112,0))</f>
        <v>0</v>
      </c>
      <c r="R112" s="10">
        <f t="shared" ref="R112" si="81">ROUND(M112/L112*100,1)</f>
        <v>100</v>
      </c>
    </row>
    <row r="113" spans="1:18" ht="61.2" x14ac:dyDescent="0.2">
      <c r="A113" s="32" t="s">
        <v>53</v>
      </c>
      <c r="B113" s="32" t="s">
        <v>54</v>
      </c>
      <c r="C113" s="2" t="s">
        <v>184</v>
      </c>
      <c r="D113" s="32" t="s">
        <v>41</v>
      </c>
      <c r="E113" s="32" t="s">
        <v>99</v>
      </c>
      <c r="F113" s="32" t="s">
        <v>100</v>
      </c>
      <c r="G113" s="2" t="s">
        <v>101</v>
      </c>
      <c r="H113" s="2" t="s">
        <v>102</v>
      </c>
      <c r="I113" s="32" t="s">
        <v>25</v>
      </c>
      <c r="J113" s="32" t="s">
        <v>60</v>
      </c>
      <c r="K113" s="32" t="s">
        <v>27</v>
      </c>
      <c r="L113" s="4">
        <v>202</v>
      </c>
      <c r="M113" s="4">
        <v>199</v>
      </c>
      <c r="N113" s="5">
        <f t="shared" si="50"/>
        <v>98.514851485148512</v>
      </c>
      <c r="O113" s="7">
        <v>5</v>
      </c>
      <c r="P113" s="8">
        <f t="shared" si="79"/>
        <v>11</v>
      </c>
      <c r="Q113" s="9">
        <v>0</v>
      </c>
      <c r="R113" s="10">
        <v>100</v>
      </c>
    </row>
    <row r="114" spans="1:18" ht="31.2" thickBot="1" x14ac:dyDescent="0.25">
      <c r="A114" s="33" t="s">
        <v>53</v>
      </c>
      <c r="B114" s="33" t="s">
        <v>54</v>
      </c>
      <c r="C114" s="34" t="s">
        <v>184</v>
      </c>
      <c r="D114" s="33" t="s">
        <v>41</v>
      </c>
      <c r="E114" s="33" t="s">
        <v>103</v>
      </c>
      <c r="F114" s="33" t="s">
        <v>43</v>
      </c>
      <c r="G114" s="34" t="s">
        <v>104</v>
      </c>
      <c r="H114" s="34" t="s">
        <v>45</v>
      </c>
      <c r="I114" s="33" t="s">
        <v>25</v>
      </c>
      <c r="J114" s="33" t="s">
        <v>46</v>
      </c>
      <c r="K114" s="33" t="s">
        <v>27</v>
      </c>
      <c r="L114" s="35">
        <v>3</v>
      </c>
      <c r="M114" s="35">
        <v>3</v>
      </c>
      <c r="N114" s="36">
        <f t="shared" si="50"/>
        <v>100</v>
      </c>
      <c r="O114" s="37"/>
      <c r="P114" s="38">
        <f t="shared" ref="P114:P116" si="82">ROUNDUP(L114*O114/100,0)</f>
        <v>0</v>
      </c>
      <c r="Q114" s="39">
        <f t="shared" ref="Q114:Q116" si="83">IF(M114-L114=0,0,ROUNDUP(L114-L114*O114%-M114,0))</f>
        <v>0</v>
      </c>
      <c r="R114" s="40">
        <f t="shared" ref="R114:R115" si="84">ROUND(M114/L114*100,1)</f>
        <v>100</v>
      </c>
    </row>
    <row r="115" spans="1:18" ht="51" x14ac:dyDescent="0.2">
      <c r="A115" s="12" t="s">
        <v>53</v>
      </c>
      <c r="B115" s="12" t="s">
        <v>54</v>
      </c>
      <c r="C115" s="13" t="s">
        <v>223</v>
      </c>
      <c r="D115" s="12" t="s">
        <v>20</v>
      </c>
      <c r="E115" s="12" t="s">
        <v>224</v>
      </c>
      <c r="F115" s="12" t="s">
        <v>57</v>
      </c>
      <c r="G115" s="13" t="s">
        <v>225</v>
      </c>
      <c r="H115" s="13" t="s">
        <v>59</v>
      </c>
      <c r="I115" s="12" t="s">
        <v>25</v>
      </c>
      <c r="J115" s="12" t="s">
        <v>60</v>
      </c>
      <c r="K115" s="12" t="s">
        <v>27</v>
      </c>
      <c r="L115" s="4">
        <v>8</v>
      </c>
      <c r="M115" s="4">
        <v>8</v>
      </c>
      <c r="N115" s="5">
        <f t="shared" si="50"/>
        <v>100</v>
      </c>
      <c r="O115" s="7">
        <v>5</v>
      </c>
      <c r="P115" s="8">
        <f t="shared" si="82"/>
        <v>1</v>
      </c>
      <c r="Q115" s="9">
        <f t="shared" si="83"/>
        <v>0</v>
      </c>
      <c r="R115" s="10">
        <f t="shared" si="84"/>
        <v>100</v>
      </c>
    </row>
    <row r="116" spans="1:18" ht="51" x14ac:dyDescent="0.2">
      <c r="A116" s="1" t="s">
        <v>53</v>
      </c>
      <c r="B116" s="1" t="s">
        <v>54</v>
      </c>
      <c r="C116" s="2" t="s">
        <v>223</v>
      </c>
      <c r="D116" s="1" t="s">
        <v>20</v>
      </c>
      <c r="E116" s="1" t="s">
        <v>226</v>
      </c>
      <c r="F116" s="1" t="s">
        <v>57</v>
      </c>
      <c r="G116" s="2" t="s">
        <v>227</v>
      </c>
      <c r="H116" s="2" t="s">
        <v>59</v>
      </c>
      <c r="I116" s="1" t="s">
        <v>25</v>
      </c>
      <c r="J116" s="1" t="s">
        <v>60</v>
      </c>
      <c r="K116" s="1" t="s">
        <v>27</v>
      </c>
      <c r="L116" s="4">
        <v>13</v>
      </c>
      <c r="M116" s="4">
        <v>11</v>
      </c>
      <c r="N116" s="5">
        <f t="shared" si="50"/>
        <v>84.615384615384613</v>
      </c>
      <c r="O116" s="3">
        <v>5</v>
      </c>
      <c r="P116" s="8">
        <f t="shared" si="82"/>
        <v>1</v>
      </c>
      <c r="Q116" s="9">
        <f t="shared" si="83"/>
        <v>2</v>
      </c>
      <c r="R116" s="10">
        <f t="shared" ref="R116" si="85">ROUND(M116/(L116-P116)*100,1)</f>
        <v>91.7</v>
      </c>
    </row>
    <row r="117" spans="1:18" ht="51" x14ac:dyDescent="0.2">
      <c r="A117" s="1" t="s">
        <v>53</v>
      </c>
      <c r="B117" s="1" t="s">
        <v>54</v>
      </c>
      <c r="C117" s="2" t="s">
        <v>223</v>
      </c>
      <c r="D117" s="1" t="s">
        <v>20</v>
      </c>
      <c r="E117" s="1" t="s">
        <v>228</v>
      </c>
      <c r="F117" s="1" t="s">
        <v>66</v>
      </c>
      <c r="G117" s="2" t="s">
        <v>229</v>
      </c>
      <c r="H117" s="2" t="s">
        <v>59</v>
      </c>
      <c r="I117" s="1" t="s">
        <v>25</v>
      </c>
      <c r="J117" s="1" t="s">
        <v>60</v>
      </c>
      <c r="K117" s="1" t="s">
        <v>27</v>
      </c>
      <c r="L117" s="4">
        <v>10</v>
      </c>
      <c r="M117" s="4">
        <v>10</v>
      </c>
      <c r="N117" s="5">
        <f t="shared" si="50"/>
        <v>100</v>
      </c>
      <c r="O117" s="3">
        <v>10</v>
      </c>
      <c r="P117" s="8">
        <f t="shared" ref="P117:P118" si="86">ROUNDUP(L117*O117/100,0)</f>
        <v>1</v>
      </c>
      <c r="Q117" s="9">
        <f t="shared" ref="Q117" si="87">IF(M117-L117=0,0,ROUNDUP(L117-L117*O117%-M117,0))</f>
        <v>0</v>
      </c>
      <c r="R117" s="10">
        <f t="shared" ref="R117" si="88">ROUND(M117/L117*100,1)</f>
        <v>100</v>
      </c>
    </row>
    <row r="118" spans="1:18" ht="51" x14ac:dyDescent="0.2">
      <c r="A118" s="1" t="s">
        <v>53</v>
      </c>
      <c r="B118" s="1" t="s">
        <v>54</v>
      </c>
      <c r="C118" s="2" t="s">
        <v>223</v>
      </c>
      <c r="D118" s="1" t="s">
        <v>20</v>
      </c>
      <c r="E118" s="1" t="s">
        <v>65</v>
      </c>
      <c r="F118" s="1" t="s">
        <v>66</v>
      </c>
      <c r="G118" s="2" t="s">
        <v>67</v>
      </c>
      <c r="H118" s="2" t="s">
        <v>59</v>
      </c>
      <c r="I118" s="1" t="s">
        <v>25</v>
      </c>
      <c r="J118" s="1" t="s">
        <v>60</v>
      </c>
      <c r="K118" s="1" t="s">
        <v>27</v>
      </c>
      <c r="L118" s="4">
        <v>29</v>
      </c>
      <c r="M118" s="4">
        <v>28</v>
      </c>
      <c r="N118" s="5">
        <f t="shared" si="50"/>
        <v>96.551724137931032</v>
      </c>
      <c r="O118" s="3">
        <v>10</v>
      </c>
      <c r="P118" s="8">
        <f t="shared" si="86"/>
        <v>3</v>
      </c>
      <c r="Q118" s="9">
        <v>0</v>
      </c>
      <c r="R118" s="10">
        <v>100</v>
      </c>
    </row>
    <row r="119" spans="1:18" ht="51" x14ac:dyDescent="0.2">
      <c r="A119" s="1" t="s">
        <v>53</v>
      </c>
      <c r="B119" s="1" t="s">
        <v>54</v>
      </c>
      <c r="C119" s="2" t="s">
        <v>223</v>
      </c>
      <c r="D119" s="1" t="s">
        <v>20</v>
      </c>
      <c r="E119" s="1" t="s">
        <v>230</v>
      </c>
      <c r="F119" s="1" t="s">
        <v>66</v>
      </c>
      <c r="G119" s="2" t="s">
        <v>231</v>
      </c>
      <c r="H119" s="2" t="s">
        <v>59</v>
      </c>
      <c r="I119" s="1" t="s">
        <v>25</v>
      </c>
      <c r="J119" s="1" t="s">
        <v>60</v>
      </c>
      <c r="K119" s="1" t="s">
        <v>27</v>
      </c>
      <c r="L119" s="4">
        <v>19</v>
      </c>
      <c r="M119" s="4">
        <v>14</v>
      </c>
      <c r="N119" s="5">
        <f t="shared" si="50"/>
        <v>73.68421052631578</v>
      </c>
      <c r="O119" s="3">
        <v>10</v>
      </c>
      <c r="P119" s="8">
        <f t="shared" ref="P119:P121" si="89">ROUNDUP(L119*O119/100,0)</f>
        <v>2</v>
      </c>
      <c r="Q119" s="9">
        <f t="shared" si="52"/>
        <v>4</v>
      </c>
      <c r="R119" s="10">
        <f t="shared" ref="R119:R121" si="90">ROUND(M119/(L119-P119)*100,1)</f>
        <v>82.4</v>
      </c>
    </row>
    <row r="120" spans="1:18" ht="40.799999999999997" x14ac:dyDescent="0.2">
      <c r="A120" s="1" t="s">
        <v>53</v>
      </c>
      <c r="B120" s="1" t="s">
        <v>54</v>
      </c>
      <c r="C120" s="2" t="s">
        <v>223</v>
      </c>
      <c r="D120" s="1" t="s">
        <v>20</v>
      </c>
      <c r="E120" s="1" t="s">
        <v>232</v>
      </c>
      <c r="F120" s="1" t="s">
        <v>66</v>
      </c>
      <c r="G120" s="2" t="s">
        <v>233</v>
      </c>
      <c r="H120" s="2" t="s">
        <v>59</v>
      </c>
      <c r="I120" s="1" t="s">
        <v>25</v>
      </c>
      <c r="J120" s="1" t="s">
        <v>60</v>
      </c>
      <c r="K120" s="1" t="s">
        <v>27</v>
      </c>
      <c r="L120" s="4">
        <v>10</v>
      </c>
      <c r="M120" s="4">
        <v>8</v>
      </c>
      <c r="N120" s="5">
        <f t="shared" si="50"/>
        <v>80</v>
      </c>
      <c r="O120" s="3">
        <v>10</v>
      </c>
      <c r="P120" s="8">
        <f t="shared" si="89"/>
        <v>1</v>
      </c>
      <c r="Q120" s="9">
        <f t="shared" si="52"/>
        <v>1</v>
      </c>
      <c r="R120" s="10">
        <f t="shared" si="90"/>
        <v>88.9</v>
      </c>
    </row>
    <row r="121" spans="1:18" ht="40.799999999999997" x14ac:dyDescent="0.2">
      <c r="A121" s="1" t="s">
        <v>53</v>
      </c>
      <c r="B121" s="1" t="s">
        <v>54</v>
      </c>
      <c r="C121" s="2" t="s">
        <v>223</v>
      </c>
      <c r="D121" s="1" t="s">
        <v>20</v>
      </c>
      <c r="E121" s="1" t="s">
        <v>68</v>
      </c>
      <c r="F121" s="1" t="s">
        <v>69</v>
      </c>
      <c r="G121" s="2" t="s">
        <v>70</v>
      </c>
      <c r="H121" s="2" t="s">
        <v>24</v>
      </c>
      <c r="I121" s="1" t="s">
        <v>25</v>
      </c>
      <c r="J121" s="1" t="s">
        <v>26</v>
      </c>
      <c r="K121" s="1" t="s">
        <v>27</v>
      </c>
      <c r="L121" s="4">
        <v>9420</v>
      </c>
      <c r="M121" s="4">
        <v>5652</v>
      </c>
      <c r="N121" s="5">
        <f t="shared" si="50"/>
        <v>60</v>
      </c>
      <c r="O121" s="3">
        <v>5</v>
      </c>
      <c r="P121" s="8">
        <f t="shared" si="89"/>
        <v>471</v>
      </c>
      <c r="Q121" s="9">
        <f t="shared" si="52"/>
        <v>3297</v>
      </c>
      <c r="R121" s="10">
        <f t="shared" si="90"/>
        <v>63.2</v>
      </c>
    </row>
    <row r="122" spans="1:18" ht="40.799999999999997" x14ac:dyDescent="0.2">
      <c r="A122" s="1" t="s">
        <v>53</v>
      </c>
      <c r="B122" s="1" t="s">
        <v>54</v>
      </c>
      <c r="C122" s="2" t="s">
        <v>223</v>
      </c>
      <c r="D122" s="1" t="s">
        <v>20</v>
      </c>
      <c r="E122" s="1" t="s">
        <v>185</v>
      </c>
      <c r="F122" s="1" t="s">
        <v>69</v>
      </c>
      <c r="G122" s="2" t="s">
        <v>186</v>
      </c>
      <c r="H122" s="2" t="s">
        <v>24</v>
      </c>
      <c r="I122" s="1" t="s">
        <v>25</v>
      </c>
      <c r="J122" s="1" t="s">
        <v>26</v>
      </c>
      <c r="K122" s="1" t="s">
        <v>27</v>
      </c>
      <c r="L122" s="4">
        <v>4710</v>
      </c>
      <c r="M122" s="4">
        <v>4710</v>
      </c>
      <c r="N122" s="5">
        <f t="shared" si="50"/>
        <v>100</v>
      </c>
      <c r="O122" s="3">
        <v>5</v>
      </c>
      <c r="P122" s="8">
        <f t="shared" ref="P122:P125" si="91">ROUNDUP(L122*O122/100,0)</f>
        <v>236</v>
      </c>
      <c r="Q122" s="9">
        <f t="shared" ref="Q122:Q125" si="92">IF(M122-L122=0,0,ROUNDUP(L122-L122*O122%-M122,0))</f>
        <v>0</v>
      </c>
      <c r="R122" s="10">
        <f t="shared" ref="R122" si="93">ROUND(M122/L122*100,1)</f>
        <v>100</v>
      </c>
    </row>
    <row r="123" spans="1:18" ht="40.799999999999997" x14ac:dyDescent="0.2">
      <c r="A123" s="1" t="s">
        <v>53</v>
      </c>
      <c r="B123" s="1" t="s">
        <v>54</v>
      </c>
      <c r="C123" s="2" t="s">
        <v>223</v>
      </c>
      <c r="D123" s="1" t="s">
        <v>20</v>
      </c>
      <c r="E123" s="1" t="s">
        <v>71</v>
      </c>
      <c r="F123" s="1" t="s">
        <v>72</v>
      </c>
      <c r="G123" s="2" t="s">
        <v>73</v>
      </c>
      <c r="H123" s="2" t="s">
        <v>59</v>
      </c>
      <c r="I123" s="1" t="s">
        <v>25</v>
      </c>
      <c r="J123" s="1" t="s">
        <v>60</v>
      </c>
      <c r="K123" s="1" t="s">
        <v>27</v>
      </c>
      <c r="L123" s="4">
        <v>67</v>
      </c>
      <c r="M123" s="4">
        <v>60</v>
      </c>
      <c r="N123" s="5">
        <f t="shared" si="50"/>
        <v>89.552238805970148</v>
      </c>
      <c r="O123" s="3">
        <v>10</v>
      </c>
      <c r="P123" s="8">
        <f t="shared" si="91"/>
        <v>7</v>
      </c>
      <c r="Q123" s="9">
        <f t="shared" si="92"/>
        <v>1</v>
      </c>
      <c r="R123" s="10">
        <f t="shared" ref="R123:R125" si="94">ROUND(M123/(L123-P123)*100,1)</f>
        <v>100</v>
      </c>
    </row>
    <row r="124" spans="1:18" ht="51" x14ac:dyDescent="0.2">
      <c r="A124" s="1" t="s">
        <v>53</v>
      </c>
      <c r="B124" s="1" t="s">
        <v>54</v>
      </c>
      <c r="C124" s="2" t="s">
        <v>223</v>
      </c>
      <c r="D124" s="1" t="s">
        <v>20</v>
      </c>
      <c r="E124" s="1" t="s">
        <v>234</v>
      </c>
      <c r="F124" s="1" t="s">
        <v>72</v>
      </c>
      <c r="G124" s="2" t="s">
        <v>235</v>
      </c>
      <c r="H124" s="2" t="s">
        <v>59</v>
      </c>
      <c r="I124" s="1" t="s">
        <v>25</v>
      </c>
      <c r="J124" s="1" t="s">
        <v>60</v>
      </c>
      <c r="K124" s="1" t="s">
        <v>27</v>
      </c>
      <c r="L124" s="4">
        <v>33</v>
      </c>
      <c r="M124" s="4">
        <v>18</v>
      </c>
      <c r="N124" s="5">
        <f t="shared" si="50"/>
        <v>54.54545454545454</v>
      </c>
      <c r="O124" s="3">
        <v>10</v>
      </c>
      <c r="P124" s="8">
        <f t="shared" si="91"/>
        <v>4</v>
      </c>
      <c r="Q124" s="9">
        <f t="shared" si="92"/>
        <v>12</v>
      </c>
      <c r="R124" s="10">
        <f t="shared" si="94"/>
        <v>62.1</v>
      </c>
    </row>
    <row r="125" spans="1:18" ht="51" x14ac:dyDescent="0.2">
      <c r="A125" s="1" t="s">
        <v>53</v>
      </c>
      <c r="B125" s="1" t="s">
        <v>54</v>
      </c>
      <c r="C125" s="2" t="s">
        <v>223</v>
      </c>
      <c r="D125" s="1" t="s">
        <v>20</v>
      </c>
      <c r="E125" s="1" t="s">
        <v>236</v>
      </c>
      <c r="F125" s="1" t="s">
        <v>89</v>
      </c>
      <c r="G125" s="2" t="s">
        <v>237</v>
      </c>
      <c r="H125" s="2" t="s">
        <v>59</v>
      </c>
      <c r="I125" s="1" t="s">
        <v>25</v>
      </c>
      <c r="J125" s="1" t="s">
        <v>60</v>
      </c>
      <c r="K125" s="1" t="s">
        <v>27</v>
      </c>
      <c r="L125" s="4">
        <v>71</v>
      </c>
      <c r="M125" s="4">
        <v>64</v>
      </c>
      <c r="N125" s="5">
        <f t="shared" si="50"/>
        <v>90.140845070422543</v>
      </c>
      <c r="O125" s="3">
        <v>5</v>
      </c>
      <c r="P125" s="8">
        <f t="shared" si="91"/>
        <v>4</v>
      </c>
      <c r="Q125" s="9">
        <f t="shared" si="92"/>
        <v>4</v>
      </c>
      <c r="R125" s="10">
        <f t="shared" si="94"/>
        <v>95.5</v>
      </c>
    </row>
    <row r="126" spans="1:18" ht="51" x14ac:dyDescent="0.2">
      <c r="A126" s="1" t="s">
        <v>53</v>
      </c>
      <c r="B126" s="1" t="s">
        <v>54</v>
      </c>
      <c r="C126" s="2" t="s">
        <v>223</v>
      </c>
      <c r="D126" s="1" t="s">
        <v>20</v>
      </c>
      <c r="E126" s="1" t="s">
        <v>238</v>
      </c>
      <c r="F126" s="1" t="s">
        <v>89</v>
      </c>
      <c r="G126" s="2" t="s">
        <v>239</v>
      </c>
      <c r="H126" s="2" t="s">
        <v>59</v>
      </c>
      <c r="I126" s="1" t="s">
        <v>25</v>
      </c>
      <c r="J126" s="1" t="s">
        <v>60</v>
      </c>
      <c r="K126" s="1" t="s">
        <v>27</v>
      </c>
      <c r="L126" s="4">
        <v>6</v>
      </c>
      <c r="M126" s="4">
        <v>6</v>
      </c>
      <c r="N126" s="5">
        <f t="shared" si="50"/>
        <v>100</v>
      </c>
      <c r="O126" s="3">
        <v>5</v>
      </c>
      <c r="P126" s="8">
        <f t="shared" ref="P126:P131" si="95">ROUNDUP(L126*O126/100,0)</f>
        <v>1</v>
      </c>
      <c r="Q126" s="9">
        <f t="shared" ref="Q126:Q131" si="96">IF(M126-L126=0,0,ROUNDUP(L126-L126*O126%-M126,0))</f>
        <v>0</v>
      </c>
      <c r="R126" s="10">
        <f t="shared" ref="R126" si="97">ROUND(M126/L126*100,1)</f>
        <v>100</v>
      </c>
    </row>
    <row r="127" spans="1:18" ht="51" x14ac:dyDescent="0.2">
      <c r="A127" s="1" t="s">
        <v>53</v>
      </c>
      <c r="B127" s="1" t="s">
        <v>54</v>
      </c>
      <c r="C127" s="2" t="s">
        <v>223</v>
      </c>
      <c r="D127" s="1" t="s">
        <v>20</v>
      </c>
      <c r="E127" s="1" t="s">
        <v>240</v>
      </c>
      <c r="F127" s="1" t="s">
        <v>89</v>
      </c>
      <c r="G127" s="2" t="s">
        <v>241</v>
      </c>
      <c r="H127" s="2" t="s">
        <v>59</v>
      </c>
      <c r="I127" s="1" t="s">
        <v>25</v>
      </c>
      <c r="J127" s="1" t="s">
        <v>60</v>
      </c>
      <c r="K127" s="1" t="s">
        <v>27</v>
      </c>
      <c r="L127" s="4">
        <v>42</v>
      </c>
      <c r="M127" s="4">
        <v>39</v>
      </c>
      <c r="N127" s="5">
        <f t="shared" si="50"/>
        <v>92.857142857142861</v>
      </c>
      <c r="O127" s="3">
        <v>5</v>
      </c>
      <c r="P127" s="8">
        <f t="shared" si="95"/>
        <v>3</v>
      </c>
      <c r="Q127" s="9">
        <f t="shared" si="96"/>
        <v>1</v>
      </c>
      <c r="R127" s="10">
        <f t="shared" ref="R127:R131" si="98">ROUND(M127/(L127-P127)*100,1)</f>
        <v>100</v>
      </c>
    </row>
    <row r="128" spans="1:18" ht="51" x14ac:dyDescent="0.2">
      <c r="A128" s="1" t="s">
        <v>53</v>
      </c>
      <c r="B128" s="1" t="s">
        <v>54</v>
      </c>
      <c r="C128" s="2" t="s">
        <v>223</v>
      </c>
      <c r="D128" s="1" t="s">
        <v>20</v>
      </c>
      <c r="E128" s="1" t="s">
        <v>242</v>
      </c>
      <c r="F128" s="1" t="s">
        <v>89</v>
      </c>
      <c r="G128" s="2" t="s">
        <v>243</v>
      </c>
      <c r="H128" s="2" t="s">
        <v>59</v>
      </c>
      <c r="I128" s="1" t="s">
        <v>25</v>
      </c>
      <c r="J128" s="1" t="s">
        <v>60</v>
      </c>
      <c r="K128" s="1" t="s">
        <v>27</v>
      </c>
      <c r="L128" s="4">
        <v>68</v>
      </c>
      <c r="M128" s="4">
        <v>64</v>
      </c>
      <c r="N128" s="5">
        <f t="shared" si="50"/>
        <v>94.117647058823522</v>
      </c>
      <c r="O128" s="3">
        <v>5</v>
      </c>
      <c r="P128" s="8">
        <f t="shared" si="95"/>
        <v>4</v>
      </c>
      <c r="Q128" s="9">
        <f t="shared" si="96"/>
        <v>1</v>
      </c>
      <c r="R128" s="10">
        <f t="shared" si="98"/>
        <v>100</v>
      </c>
    </row>
    <row r="129" spans="1:18" ht="40.799999999999997" x14ac:dyDescent="0.2">
      <c r="A129" s="1" t="s">
        <v>53</v>
      </c>
      <c r="B129" s="1" t="s">
        <v>54</v>
      </c>
      <c r="C129" s="2" t="s">
        <v>223</v>
      </c>
      <c r="D129" s="1" t="s">
        <v>20</v>
      </c>
      <c r="E129" s="1" t="s">
        <v>244</v>
      </c>
      <c r="F129" s="1" t="s">
        <v>89</v>
      </c>
      <c r="G129" s="2" t="s">
        <v>245</v>
      </c>
      <c r="H129" s="2" t="s">
        <v>59</v>
      </c>
      <c r="I129" s="1" t="s">
        <v>25</v>
      </c>
      <c r="J129" s="1" t="s">
        <v>60</v>
      </c>
      <c r="K129" s="1" t="s">
        <v>27</v>
      </c>
      <c r="L129" s="4">
        <v>47</v>
      </c>
      <c r="M129" s="4">
        <v>44</v>
      </c>
      <c r="N129" s="5">
        <f t="shared" si="50"/>
        <v>93.61702127659575</v>
      </c>
      <c r="O129" s="3">
        <v>5</v>
      </c>
      <c r="P129" s="8">
        <f t="shared" si="95"/>
        <v>3</v>
      </c>
      <c r="Q129" s="9">
        <f t="shared" si="96"/>
        <v>1</v>
      </c>
      <c r="R129" s="10">
        <f t="shared" si="98"/>
        <v>100</v>
      </c>
    </row>
    <row r="130" spans="1:18" ht="51" x14ac:dyDescent="0.2">
      <c r="A130" s="1" t="s">
        <v>53</v>
      </c>
      <c r="B130" s="1" t="s">
        <v>54</v>
      </c>
      <c r="C130" s="2" t="s">
        <v>223</v>
      </c>
      <c r="D130" s="1" t="s">
        <v>20</v>
      </c>
      <c r="E130" s="1" t="s">
        <v>246</v>
      </c>
      <c r="F130" s="1" t="s">
        <v>89</v>
      </c>
      <c r="G130" s="2" t="s">
        <v>247</v>
      </c>
      <c r="H130" s="2" t="s">
        <v>59</v>
      </c>
      <c r="I130" s="1" t="s">
        <v>25</v>
      </c>
      <c r="J130" s="1" t="s">
        <v>60</v>
      </c>
      <c r="K130" s="1" t="s">
        <v>27</v>
      </c>
      <c r="L130" s="4">
        <v>89</v>
      </c>
      <c r="M130" s="4">
        <v>84</v>
      </c>
      <c r="N130" s="5">
        <f t="shared" ref="N130:N193" si="99">IF(AND((ISNUMBER(L130)),L130 &gt; 0),(M130/L130)*100,0)</f>
        <v>94.382022471910105</v>
      </c>
      <c r="O130" s="3">
        <v>5</v>
      </c>
      <c r="P130" s="8">
        <f t="shared" si="95"/>
        <v>5</v>
      </c>
      <c r="Q130" s="9">
        <f t="shared" si="96"/>
        <v>1</v>
      </c>
      <c r="R130" s="10">
        <f t="shared" si="98"/>
        <v>100</v>
      </c>
    </row>
    <row r="131" spans="1:18" ht="61.8" thickBot="1" x14ac:dyDescent="0.25">
      <c r="A131" s="16" t="s">
        <v>53</v>
      </c>
      <c r="B131" s="16" t="s">
        <v>54</v>
      </c>
      <c r="C131" s="17" t="s">
        <v>223</v>
      </c>
      <c r="D131" s="16" t="s">
        <v>41</v>
      </c>
      <c r="E131" s="16" t="s">
        <v>99</v>
      </c>
      <c r="F131" s="16" t="s">
        <v>100</v>
      </c>
      <c r="G131" s="17" t="s">
        <v>101</v>
      </c>
      <c r="H131" s="17" t="s">
        <v>102</v>
      </c>
      <c r="I131" s="16" t="s">
        <v>25</v>
      </c>
      <c r="J131" s="16" t="s">
        <v>60</v>
      </c>
      <c r="K131" s="16" t="s">
        <v>27</v>
      </c>
      <c r="L131" s="18">
        <v>85</v>
      </c>
      <c r="M131" s="18">
        <v>40</v>
      </c>
      <c r="N131" s="19">
        <f t="shared" si="99"/>
        <v>47.058823529411761</v>
      </c>
      <c r="O131" s="20">
        <v>5</v>
      </c>
      <c r="P131" s="21">
        <f t="shared" si="95"/>
        <v>5</v>
      </c>
      <c r="Q131" s="22">
        <f t="shared" si="96"/>
        <v>41</v>
      </c>
      <c r="R131" s="23">
        <f t="shared" si="98"/>
        <v>50</v>
      </c>
    </row>
    <row r="132" spans="1:18" ht="51" x14ac:dyDescent="0.2">
      <c r="A132" s="24" t="s">
        <v>53</v>
      </c>
      <c r="B132" s="24" t="s">
        <v>54</v>
      </c>
      <c r="C132" s="25" t="s">
        <v>248</v>
      </c>
      <c r="D132" s="24" t="s">
        <v>20</v>
      </c>
      <c r="E132" s="24" t="s">
        <v>249</v>
      </c>
      <c r="F132" s="24" t="s">
        <v>57</v>
      </c>
      <c r="G132" s="25" t="s">
        <v>250</v>
      </c>
      <c r="H132" s="25" t="s">
        <v>59</v>
      </c>
      <c r="I132" s="24" t="s">
        <v>25</v>
      </c>
      <c r="J132" s="24" t="s">
        <v>60</v>
      </c>
      <c r="K132" s="24" t="s">
        <v>27</v>
      </c>
      <c r="L132" s="26">
        <v>22</v>
      </c>
      <c r="M132" s="26">
        <v>22</v>
      </c>
      <c r="N132" s="27">
        <f t="shared" si="99"/>
        <v>100</v>
      </c>
      <c r="O132" s="28">
        <v>5</v>
      </c>
      <c r="P132" s="29">
        <f t="shared" ref="P132:P134" si="100">ROUNDUP(L132*O132/100,0)</f>
        <v>2</v>
      </c>
      <c r="Q132" s="30">
        <f t="shared" ref="Q132:Q134" si="101">IF(M132-L132=0,0,ROUNDUP(L132-L132*O132%-M132,0))</f>
        <v>0</v>
      </c>
      <c r="R132" s="31">
        <f t="shared" ref="R132" si="102">ROUND(M132/L132*100,1)</f>
        <v>100</v>
      </c>
    </row>
    <row r="133" spans="1:18" ht="40.799999999999997" x14ac:dyDescent="0.2">
      <c r="A133" s="32" t="s">
        <v>53</v>
      </c>
      <c r="B133" s="32" t="s">
        <v>54</v>
      </c>
      <c r="C133" s="2" t="s">
        <v>248</v>
      </c>
      <c r="D133" s="32" t="s">
        <v>20</v>
      </c>
      <c r="E133" s="32" t="s">
        <v>251</v>
      </c>
      <c r="F133" s="32" t="s">
        <v>57</v>
      </c>
      <c r="G133" s="2" t="s">
        <v>252</v>
      </c>
      <c r="H133" s="2" t="s">
        <v>59</v>
      </c>
      <c r="I133" s="32" t="s">
        <v>25</v>
      </c>
      <c r="J133" s="32" t="s">
        <v>60</v>
      </c>
      <c r="K133" s="32" t="s">
        <v>27</v>
      </c>
      <c r="L133" s="4">
        <v>35</v>
      </c>
      <c r="M133" s="4">
        <v>33</v>
      </c>
      <c r="N133" s="5">
        <f t="shared" si="99"/>
        <v>94.285714285714278</v>
      </c>
      <c r="O133" s="7">
        <v>5</v>
      </c>
      <c r="P133" s="8">
        <f t="shared" si="100"/>
        <v>2</v>
      </c>
      <c r="Q133" s="9">
        <f t="shared" si="101"/>
        <v>1</v>
      </c>
      <c r="R133" s="10">
        <f t="shared" ref="R133:R134" si="103">ROUND(M133/(L133-P133)*100,1)</f>
        <v>100</v>
      </c>
    </row>
    <row r="134" spans="1:18" ht="51" x14ac:dyDescent="0.2">
      <c r="A134" s="32" t="s">
        <v>53</v>
      </c>
      <c r="B134" s="32" t="s">
        <v>54</v>
      </c>
      <c r="C134" s="2" t="s">
        <v>248</v>
      </c>
      <c r="D134" s="32" t="s">
        <v>20</v>
      </c>
      <c r="E134" s="32" t="s">
        <v>253</v>
      </c>
      <c r="F134" s="32" t="s">
        <v>57</v>
      </c>
      <c r="G134" s="2" t="s">
        <v>254</v>
      </c>
      <c r="H134" s="2" t="s">
        <v>59</v>
      </c>
      <c r="I134" s="32" t="s">
        <v>25</v>
      </c>
      <c r="J134" s="32" t="s">
        <v>60</v>
      </c>
      <c r="K134" s="32" t="s">
        <v>27</v>
      </c>
      <c r="L134" s="4">
        <v>10</v>
      </c>
      <c r="M134" s="4">
        <v>9</v>
      </c>
      <c r="N134" s="5">
        <f t="shared" si="99"/>
        <v>90</v>
      </c>
      <c r="O134" s="7">
        <v>5</v>
      </c>
      <c r="P134" s="8">
        <f t="shared" si="100"/>
        <v>1</v>
      </c>
      <c r="Q134" s="9">
        <f t="shared" si="101"/>
        <v>1</v>
      </c>
      <c r="R134" s="10">
        <f t="shared" si="103"/>
        <v>100</v>
      </c>
    </row>
    <row r="135" spans="1:18" ht="40.799999999999997" x14ac:dyDescent="0.2">
      <c r="A135" s="32" t="s">
        <v>53</v>
      </c>
      <c r="B135" s="32" t="s">
        <v>54</v>
      </c>
      <c r="C135" s="2" t="s">
        <v>248</v>
      </c>
      <c r="D135" s="32" t="s">
        <v>20</v>
      </c>
      <c r="E135" s="32" t="s">
        <v>255</v>
      </c>
      <c r="F135" s="32" t="s">
        <v>66</v>
      </c>
      <c r="G135" s="2" t="s">
        <v>256</v>
      </c>
      <c r="H135" s="2" t="s">
        <v>59</v>
      </c>
      <c r="I135" s="32" t="s">
        <v>25</v>
      </c>
      <c r="J135" s="32" t="s">
        <v>60</v>
      </c>
      <c r="K135" s="32" t="s">
        <v>27</v>
      </c>
      <c r="L135" s="4">
        <v>12</v>
      </c>
      <c r="M135" s="4">
        <v>12</v>
      </c>
      <c r="N135" s="5">
        <f t="shared" si="99"/>
        <v>100</v>
      </c>
      <c r="O135" s="7">
        <v>10</v>
      </c>
      <c r="P135" s="8">
        <f t="shared" ref="P135:P142" si="104">ROUNDUP(L135*O135/100,0)</f>
        <v>2</v>
      </c>
      <c r="Q135" s="9">
        <f t="shared" ref="Q135:Q137" si="105">IF(M135-L135=0,0,ROUNDUP(L135-L135*O135%-M135,0))</f>
        <v>0</v>
      </c>
      <c r="R135" s="10">
        <f t="shared" ref="R135:R137" si="106">ROUND(M135/L135*100,1)</f>
        <v>100</v>
      </c>
    </row>
    <row r="136" spans="1:18" ht="40.799999999999997" x14ac:dyDescent="0.2">
      <c r="A136" s="32" t="s">
        <v>53</v>
      </c>
      <c r="B136" s="32" t="s">
        <v>54</v>
      </c>
      <c r="C136" s="2" t="s">
        <v>248</v>
      </c>
      <c r="D136" s="32" t="s">
        <v>20</v>
      </c>
      <c r="E136" s="32" t="s">
        <v>257</v>
      </c>
      <c r="F136" s="32" t="s">
        <v>66</v>
      </c>
      <c r="G136" s="2" t="s">
        <v>258</v>
      </c>
      <c r="H136" s="2" t="s">
        <v>59</v>
      </c>
      <c r="I136" s="32" t="s">
        <v>25</v>
      </c>
      <c r="J136" s="32" t="s">
        <v>60</v>
      </c>
      <c r="K136" s="32" t="s">
        <v>27</v>
      </c>
      <c r="L136" s="4">
        <v>10</v>
      </c>
      <c r="M136" s="4">
        <v>10</v>
      </c>
      <c r="N136" s="5">
        <f t="shared" si="99"/>
        <v>100</v>
      </c>
      <c r="O136" s="7">
        <v>10</v>
      </c>
      <c r="P136" s="8">
        <f t="shared" si="104"/>
        <v>1</v>
      </c>
      <c r="Q136" s="9">
        <f t="shared" si="105"/>
        <v>0</v>
      </c>
      <c r="R136" s="10">
        <f t="shared" si="106"/>
        <v>100</v>
      </c>
    </row>
    <row r="137" spans="1:18" ht="40.799999999999997" x14ac:dyDescent="0.2">
      <c r="A137" s="32" t="s">
        <v>53</v>
      </c>
      <c r="B137" s="32" t="s">
        <v>54</v>
      </c>
      <c r="C137" s="2" t="s">
        <v>248</v>
      </c>
      <c r="D137" s="32" t="s">
        <v>20</v>
      </c>
      <c r="E137" s="32" t="s">
        <v>68</v>
      </c>
      <c r="F137" s="32" t="s">
        <v>69</v>
      </c>
      <c r="G137" s="2" t="s">
        <v>70</v>
      </c>
      <c r="H137" s="2" t="s">
        <v>24</v>
      </c>
      <c r="I137" s="32" t="s">
        <v>25</v>
      </c>
      <c r="J137" s="32" t="s">
        <v>26</v>
      </c>
      <c r="K137" s="32" t="s">
        <v>27</v>
      </c>
      <c r="L137" s="4">
        <v>20520</v>
      </c>
      <c r="M137" s="4">
        <v>20520</v>
      </c>
      <c r="N137" s="5">
        <f t="shared" si="99"/>
        <v>100</v>
      </c>
      <c r="O137" s="7">
        <v>5</v>
      </c>
      <c r="P137" s="8">
        <f t="shared" si="104"/>
        <v>1026</v>
      </c>
      <c r="Q137" s="9">
        <f t="shared" si="105"/>
        <v>0</v>
      </c>
      <c r="R137" s="10">
        <f t="shared" si="106"/>
        <v>100</v>
      </c>
    </row>
    <row r="138" spans="1:18" ht="51" x14ac:dyDescent="0.2">
      <c r="A138" s="32" t="s">
        <v>53</v>
      </c>
      <c r="B138" s="32" t="s">
        <v>54</v>
      </c>
      <c r="C138" s="2" t="s">
        <v>248</v>
      </c>
      <c r="D138" s="32" t="s">
        <v>20</v>
      </c>
      <c r="E138" s="32" t="s">
        <v>259</v>
      </c>
      <c r="F138" s="32" t="s">
        <v>72</v>
      </c>
      <c r="G138" s="2" t="s">
        <v>260</v>
      </c>
      <c r="H138" s="2" t="s">
        <v>59</v>
      </c>
      <c r="I138" s="32" t="s">
        <v>25</v>
      </c>
      <c r="J138" s="32" t="s">
        <v>60</v>
      </c>
      <c r="K138" s="32" t="s">
        <v>27</v>
      </c>
      <c r="L138" s="4">
        <v>36</v>
      </c>
      <c r="M138" s="4">
        <v>35</v>
      </c>
      <c r="N138" s="5">
        <f t="shared" si="99"/>
        <v>97.222222222222214</v>
      </c>
      <c r="O138" s="7">
        <v>10</v>
      </c>
      <c r="P138" s="8">
        <f t="shared" si="104"/>
        <v>4</v>
      </c>
      <c r="Q138" s="9">
        <v>0</v>
      </c>
      <c r="R138" s="10">
        <v>100</v>
      </c>
    </row>
    <row r="139" spans="1:18" ht="40.799999999999997" x14ac:dyDescent="0.2">
      <c r="A139" s="32" t="s">
        <v>53</v>
      </c>
      <c r="B139" s="32" t="s">
        <v>54</v>
      </c>
      <c r="C139" s="2" t="s">
        <v>248</v>
      </c>
      <c r="D139" s="32" t="s">
        <v>20</v>
      </c>
      <c r="E139" s="32" t="s">
        <v>86</v>
      </c>
      <c r="F139" s="32" t="s">
        <v>72</v>
      </c>
      <c r="G139" s="2" t="s">
        <v>87</v>
      </c>
      <c r="H139" s="2" t="s">
        <v>59</v>
      </c>
      <c r="I139" s="32" t="s">
        <v>25</v>
      </c>
      <c r="J139" s="32" t="s">
        <v>60</v>
      </c>
      <c r="K139" s="32" t="s">
        <v>27</v>
      </c>
      <c r="L139" s="4">
        <v>70</v>
      </c>
      <c r="M139" s="4">
        <v>71</v>
      </c>
      <c r="N139" s="5">
        <f t="shared" si="99"/>
        <v>101.42857142857142</v>
      </c>
      <c r="O139" s="7">
        <v>10</v>
      </c>
      <c r="P139" s="8">
        <f t="shared" si="104"/>
        <v>7</v>
      </c>
      <c r="Q139" s="9">
        <v>0</v>
      </c>
      <c r="R139" s="10">
        <f>M139/L139*100</f>
        <v>101.42857142857142</v>
      </c>
    </row>
    <row r="140" spans="1:18" ht="40.799999999999997" x14ac:dyDescent="0.2">
      <c r="A140" s="32" t="s">
        <v>53</v>
      </c>
      <c r="B140" s="32" t="s">
        <v>54</v>
      </c>
      <c r="C140" s="2" t="s">
        <v>248</v>
      </c>
      <c r="D140" s="32" t="s">
        <v>20</v>
      </c>
      <c r="E140" s="32" t="s">
        <v>261</v>
      </c>
      <c r="F140" s="32" t="s">
        <v>89</v>
      </c>
      <c r="G140" s="2" t="s">
        <v>262</v>
      </c>
      <c r="H140" s="2" t="s">
        <v>59</v>
      </c>
      <c r="I140" s="32" t="s">
        <v>25</v>
      </c>
      <c r="J140" s="32" t="s">
        <v>60</v>
      </c>
      <c r="K140" s="32" t="s">
        <v>27</v>
      </c>
      <c r="L140" s="4">
        <v>57</v>
      </c>
      <c r="M140" s="4">
        <v>55</v>
      </c>
      <c r="N140" s="5">
        <f t="shared" si="99"/>
        <v>96.491228070175438</v>
      </c>
      <c r="O140" s="7">
        <v>5</v>
      </c>
      <c r="P140" s="8">
        <f t="shared" si="104"/>
        <v>3</v>
      </c>
      <c r="Q140" s="9">
        <v>0</v>
      </c>
      <c r="R140" s="10">
        <v>100</v>
      </c>
    </row>
    <row r="141" spans="1:18" ht="40.799999999999997" x14ac:dyDescent="0.2">
      <c r="A141" s="32" t="s">
        <v>53</v>
      </c>
      <c r="B141" s="32" t="s">
        <v>54</v>
      </c>
      <c r="C141" s="2" t="s">
        <v>248</v>
      </c>
      <c r="D141" s="32" t="s">
        <v>20</v>
      </c>
      <c r="E141" s="32" t="s">
        <v>263</v>
      </c>
      <c r="F141" s="32" t="s">
        <v>89</v>
      </c>
      <c r="G141" s="2" t="s">
        <v>264</v>
      </c>
      <c r="H141" s="2" t="s">
        <v>59</v>
      </c>
      <c r="I141" s="32" t="s">
        <v>25</v>
      </c>
      <c r="J141" s="32" t="s">
        <v>60</v>
      </c>
      <c r="K141" s="32" t="s">
        <v>27</v>
      </c>
      <c r="L141" s="4">
        <v>53</v>
      </c>
      <c r="M141" s="4">
        <v>51</v>
      </c>
      <c r="N141" s="5">
        <f t="shared" si="99"/>
        <v>96.226415094339629</v>
      </c>
      <c r="O141" s="7">
        <v>5</v>
      </c>
      <c r="P141" s="8">
        <f t="shared" si="104"/>
        <v>3</v>
      </c>
      <c r="Q141" s="9">
        <v>0</v>
      </c>
      <c r="R141" s="10">
        <v>100</v>
      </c>
    </row>
    <row r="142" spans="1:18" ht="40.799999999999997" x14ac:dyDescent="0.2">
      <c r="A142" s="32" t="s">
        <v>53</v>
      </c>
      <c r="B142" s="32" t="s">
        <v>54</v>
      </c>
      <c r="C142" s="2" t="s">
        <v>248</v>
      </c>
      <c r="D142" s="32" t="s">
        <v>20</v>
      </c>
      <c r="E142" s="32" t="s">
        <v>265</v>
      </c>
      <c r="F142" s="32" t="s">
        <v>89</v>
      </c>
      <c r="G142" s="2" t="s">
        <v>266</v>
      </c>
      <c r="H142" s="2" t="s">
        <v>59</v>
      </c>
      <c r="I142" s="32" t="s">
        <v>25</v>
      </c>
      <c r="J142" s="32" t="s">
        <v>60</v>
      </c>
      <c r="K142" s="32" t="s">
        <v>27</v>
      </c>
      <c r="L142" s="4">
        <v>39</v>
      </c>
      <c r="M142" s="4">
        <v>40</v>
      </c>
      <c r="N142" s="5">
        <f t="shared" si="99"/>
        <v>102.56410256410255</v>
      </c>
      <c r="O142" s="7">
        <v>5</v>
      </c>
      <c r="P142" s="8">
        <f t="shared" si="104"/>
        <v>2</v>
      </c>
      <c r="Q142" s="9">
        <v>0</v>
      </c>
      <c r="R142" s="10">
        <f>M142/L142*100</f>
        <v>102.56410256410255</v>
      </c>
    </row>
    <row r="143" spans="1:18" ht="31.2" thickBot="1" x14ac:dyDescent="0.25">
      <c r="A143" s="33" t="s">
        <v>53</v>
      </c>
      <c r="B143" s="33" t="s">
        <v>54</v>
      </c>
      <c r="C143" s="34" t="s">
        <v>248</v>
      </c>
      <c r="D143" s="33" t="s">
        <v>41</v>
      </c>
      <c r="E143" s="33" t="s">
        <v>103</v>
      </c>
      <c r="F143" s="33" t="s">
        <v>43</v>
      </c>
      <c r="G143" s="34" t="s">
        <v>104</v>
      </c>
      <c r="H143" s="34" t="s">
        <v>45</v>
      </c>
      <c r="I143" s="33" t="s">
        <v>25</v>
      </c>
      <c r="J143" s="33" t="s">
        <v>46</v>
      </c>
      <c r="K143" s="33" t="s">
        <v>27</v>
      </c>
      <c r="L143" s="35">
        <v>1</v>
      </c>
      <c r="M143" s="35">
        <v>1</v>
      </c>
      <c r="N143" s="36">
        <f t="shared" si="99"/>
        <v>100</v>
      </c>
      <c r="O143" s="37"/>
      <c r="P143" s="38">
        <f t="shared" ref="P143:P145" si="107">ROUNDUP(L143*O143/100,0)</f>
        <v>0</v>
      </c>
      <c r="Q143" s="39">
        <f t="shared" ref="Q143:Q145" si="108">IF(M143-L143=0,0,ROUNDUP(L143-L143*O143%-M143,0))</f>
        <v>0</v>
      </c>
      <c r="R143" s="40">
        <f t="shared" ref="R143" si="109">ROUND(M143/L143*100,1)</f>
        <v>100</v>
      </c>
    </row>
    <row r="144" spans="1:18" ht="40.799999999999997" x14ac:dyDescent="0.2">
      <c r="A144" s="12" t="s">
        <v>53</v>
      </c>
      <c r="B144" s="12" t="s">
        <v>54</v>
      </c>
      <c r="C144" s="13" t="s">
        <v>267</v>
      </c>
      <c r="D144" s="12" t="s">
        <v>20</v>
      </c>
      <c r="E144" s="12" t="s">
        <v>268</v>
      </c>
      <c r="F144" s="12" t="s">
        <v>57</v>
      </c>
      <c r="G144" s="13" t="s">
        <v>269</v>
      </c>
      <c r="H144" s="13" t="s">
        <v>59</v>
      </c>
      <c r="I144" s="12" t="s">
        <v>25</v>
      </c>
      <c r="J144" s="12" t="s">
        <v>60</v>
      </c>
      <c r="K144" s="12" t="s">
        <v>27</v>
      </c>
      <c r="L144" s="4">
        <v>36</v>
      </c>
      <c r="M144" s="4">
        <v>34</v>
      </c>
      <c r="N144" s="5">
        <f t="shared" si="99"/>
        <v>94.444444444444443</v>
      </c>
      <c r="O144" s="7">
        <v>5</v>
      </c>
      <c r="P144" s="8">
        <f t="shared" si="107"/>
        <v>2</v>
      </c>
      <c r="Q144" s="9">
        <f t="shared" si="108"/>
        <v>1</v>
      </c>
      <c r="R144" s="10">
        <f t="shared" ref="R144:R145" si="110">ROUND(M144/(L144-P144)*100,1)</f>
        <v>100</v>
      </c>
    </row>
    <row r="145" spans="1:22" ht="51" x14ac:dyDescent="0.2">
      <c r="A145" s="1" t="s">
        <v>53</v>
      </c>
      <c r="B145" s="1" t="s">
        <v>54</v>
      </c>
      <c r="C145" s="2" t="s">
        <v>267</v>
      </c>
      <c r="D145" s="1" t="s">
        <v>20</v>
      </c>
      <c r="E145" s="1" t="s">
        <v>253</v>
      </c>
      <c r="F145" s="1" t="s">
        <v>57</v>
      </c>
      <c r="G145" s="2" t="s">
        <v>254</v>
      </c>
      <c r="H145" s="2" t="s">
        <v>59</v>
      </c>
      <c r="I145" s="1" t="s">
        <v>25</v>
      </c>
      <c r="J145" s="1" t="s">
        <v>60</v>
      </c>
      <c r="K145" s="1" t="s">
        <v>27</v>
      </c>
      <c r="L145" s="4">
        <v>36</v>
      </c>
      <c r="M145" s="4">
        <v>34</v>
      </c>
      <c r="N145" s="5">
        <f t="shared" si="99"/>
        <v>94.444444444444443</v>
      </c>
      <c r="O145" s="3">
        <v>5</v>
      </c>
      <c r="P145" s="8">
        <f t="shared" si="107"/>
        <v>2</v>
      </c>
      <c r="Q145" s="9">
        <f t="shared" si="108"/>
        <v>1</v>
      </c>
      <c r="R145" s="10">
        <f t="shared" si="110"/>
        <v>100</v>
      </c>
    </row>
    <row r="146" spans="1:22" ht="40.799999999999997" x14ac:dyDescent="0.2">
      <c r="A146" s="1" t="s">
        <v>53</v>
      </c>
      <c r="B146" s="1" t="s">
        <v>54</v>
      </c>
      <c r="C146" s="2" t="s">
        <v>267</v>
      </c>
      <c r="D146" s="1" t="s">
        <v>20</v>
      </c>
      <c r="E146" s="1" t="s">
        <v>270</v>
      </c>
      <c r="F146" s="1" t="s">
        <v>57</v>
      </c>
      <c r="G146" s="2" t="s">
        <v>271</v>
      </c>
      <c r="H146" s="2" t="s">
        <v>59</v>
      </c>
      <c r="I146" s="1" t="s">
        <v>25</v>
      </c>
      <c r="J146" s="1" t="s">
        <v>60</v>
      </c>
      <c r="K146" s="1" t="s">
        <v>27</v>
      </c>
      <c r="L146" s="4">
        <v>31</v>
      </c>
      <c r="M146" s="4">
        <v>26</v>
      </c>
      <c r="N146" s="5">
        <f t="shared" si="99"/>
        <v>83.870967741935488</v>
      </c>
      <c r="O146" s="3">
        <v>5</v>
      </c>
      <c r="P146" s="8">
        <f>ROUNDUP(L146*O146/100,0)</f>
        <v>2</v>
      </c>
      <c r="Q146" s="9">
        <f>IF(M146-L146=0,0,ROUNDUP(L146-L146*O146%-M146,0))</f>
        <v>4</v>
      </c>
      <c r="R146" s="10">
        <f>ROUND(M146/(L146-P146)*100,1)</f>
        <v>89.7</v>
      </c>
    </row>
    <row r="147" spans="1:22" ht="40.799999999999997" x14ac:dyDescent="0.2">
      <c r="A147" s="1" t="s">
        <v>53</v>
      </c>
      <c r="B147" s="1" t="s">
        <v>54</v>
      </c>
      <c r="C147" s="2" t="s">
        <v>267</v>
      </c>
      <c r="D147" s="1" t="s">
        <v>20</v>
      </c>
      <c r="E147" s="1" t="s">
        <v>272</v>
      </c>
      <c r="F147" s="1" t="s">
        <v>57</v>
      </c>
      <c r="G147" s="2" t="s">
        <v>273</v>
      </c>
      <c r="H147" s="2" t="s">
        <v>59</v>
      </c>
      <c r="I147" s="1" t="s">
        <v>25</v>
      </c>
      <c r="J147" s="1" t="s">
        <v>60</v>
      </c>
      <c r="K147" s="1" t="s">
        <v>27</v>
      </c>
      <c r="L147" s="4">
        <v>10</v>
      </c>
      <c r="M147" s="4">
        <v>10</v>
      </c>
      <c r="N147" s="5">
        <f t="shared" si="99"/>
        <v>100</v>
      </c>
      <c r="O147" s="3">
        <v>5</v>
      </c>
      <c r="P147" s="8">
        <f>ROUNDUP(L147*O147/100,0)</f>
        <v>1</v>
      </c>
      <c r="Q147" s="9">
        <f>IF(M147-L147=0,0,ROUNDUP(L147-L147*O147%-M147,0))</f>
        <v>0</v>
      </c>
      <c r="R147" s="10">
        <f>ROUND(M147/L147*100,1)</f>
        <v>100</v>
      </c>
    </row>
    <row r="148" spans="1:22" ht="40.799999999999997" x14ac:dyDescent="0.2">
      <c r="A148" s="1" t="s">
        <v>53</v>
      </c>
      <c r="B148" s="1" t="s">
        <v>54</v>
      </c>
      <c r="C148" s="2" t="s">
        <v>267</v>
      </c>
      <c r="D148" s="1" t="s">
        <v>20</v>
      </c>
      <c r="E148" s="1" t="s">
        <v>63</v>
      </c>
      <c r="F148" s="1" t="s">
        <v>57</v>
      </c>
      <c r="G148" s="2" t="s">
        <v>64</v>
      </c>
      <c r="H148" s="2" t="s">
        <v>59</v>
      </c>
      <c r="I148" s="1" t="s">
        <v>25</v>
      </c>
      <c r="J148" s="1" t="s">
        <v>60</v>
      </c>
      <c r="K148" s="1" t="s">
        <v>27</v>
      </c>
      <c r="L148" s="4">
        <v>158</v>
      </c>
      <c r="M148" s="4">
        <v>154</v>
      </c>
      <c r="N148" s="5">
        <f t="shared" si="99"/>
        <v>97.468354430379748</v>
      </c>
      <c r="O148" s="3">
        <v>5</v>
      </c>
      <c r="P148" s="8">
        <f>ROUNDUP(L148*O148/100,0)</f>
        <v>8</v>
      </c>
      <c r="Q148" s="9">
        <v>0</v>
      </c>
      <c r="R148" s="10">
        <v>100</v>
      </c>
    </row>
    <row r="149" spans="1:22" ht="40.799999999999997" x14ac:dyDescent="0.2">
      <c r="A149" s="1" t="s">
        <v>53</v>
      </c>
      <c r="B149" s="1" t="s">
        <v>54</v>
      </c>
      <c r="C149" s="2" t="s">
        <v>267</v>
      </c>
      <c r="D149" s="1" t="s">
        <v>20</v>
      </c>
      <c r="E149" s="1" t="s">
        <v>257</v>
      </c>
      <c r="F149" s="1" t="s">
        <v>66</v>
      </c>
      <c r="G149" s="2" t="s">
        <v>258</v>
      </c>
      <c r="H149" s="2" t="s">
        <v>59</v>
      </c>
      <c r="I149" s="1" t="s">
        <v>25</v>
      </c>
      <c r="J149" s="1" t="s">
        <v>60</v>
      </c>
      <c r="K149" s="1" t="s">
        <v>27</v>
      </c>
      <c r="L149" s="4">
        <v>13</v>
      </c>
      <c r="M149" s="4">
        <v>13</v>
      </c>
      <c r="N149" s="5">
        <f t="shared" si="99"/>
        <v>100</v>
      </c>
      <c r="O149" s="3">
        <v>10</v>
      </c>
      <c r="P149" s="8">
        <f t="shared" ref="P149:P150" si="111">ROUNDUP(L149*O149/100,0)</f>
        <v>2</v>
      </c>
      <c r="Q149" s="9">
        <f t="shared" ref="Q149:Q150" si="112">IF(M149-L149=0,0,ROUNDUP(L149-L149*O149%-M149,0))</f>
        <v>0</v>
      </c>
      <c r="R149" s="10">
        <f t="shared" ref="R149:R150" si="113">ROUND(M149/L149*100,1)</f>
        <v>100</v>
      </c>
    </row>
    <row r="150" spans="1:22" ht="40.799999999999997" x14ac:dyDescent="0.2">
      <c r="A150" s="1" t="s">
        <v>53</v>
      </c>
      <c r="B150" s="1" t="s">
        <v>54</v>
      </c>
      <c r="C150" s="2" t="s">
        <v>267</v>
      </c>
      <c r="D150" s="1" t="s">
        <v>20</v>
      </c>
      <c r="E150" s="1" t="s">
        <v>274</v>
      </c>
      <c r="F150" s="1" t="s">
        <v>39</v>
      </c>
      <c r="G150" s="2" t="s">
        <v>275</v>
      </c>
      <c r="H150" s="2" t="s">
        <v>24</v>
      </c>
      <c r="I150" s="1" t="s">
        <v>25</v>
      </c>
      <c r="J150" s="1" t="s">
        <v>26</v>
      </c>
      <c r="K150" s="1" t="s">
        <v>27</v>
      </c>
      <c r="L150" s="4">
        <v>900</v>
      </c>
      <c r="M150" s="4">
        <v>900</v>
      </c>
      <c r="N150" s="5">
        <f t="shared" si="99"/>
        <v>100</v>
      </c>
      <c r="O150" s="3">
        <v>5</v>
      </c>
      <c r="P150" s="8">
        <f t="shared" si="111"/>
        <v>45</v>
      </c>
      <c r="Q150" s="9">
        <f t="shared" si="112"/>
        <v>0</v>
      </c>
      <c r="R150" s="10">
        <f t="shared" si="113"/>
        <v>100</v>
      </c>
    </row>
    <row r="151" spans="1:22" ht="40.799999999999997" x14ac:dyDescent="0.2">
      <c r="A151" s="1" t="s">
        <v>53</v>
      </c>
      <c r="B151" s="1" t="s">
        <v>54</v>
      </c>
      <c r="C151" s="2" t="s">
        <v>267</v>
      </c>
      <c r="D151" s="1" t="s">
        <v>20</v>
      </c>
      <c r="E151" s="1" t="s">
        <v>276</v>
      </c>
      <c r="F151" s="1" t="s">
        <v>39</v>
      </c>
      <c r="G151" s="2" t="s">
        <v>277</v>
      </c>
      <c r="H151" s="2" t="s">
        <v>24</v>
      </c>
      <c r="I151" s="1" t="s">
        <v>25</v>
      </c>
      <c r="J151" s="1" t="s">
        <v>26</v>
      </c>
      <c r="K151" s="1" t="s">
        <v>27</v>
      </c>
      <c r="L151" s="4">
        <v>4320</v>
      </c>
      <c r="M151" s="4">
        <v>4320</v>
      </c>
      <c r="N151" s="5">
        <f t="shared" si="99"/>
        <v>100</v>
      </c>
      <c r="O151" s="3">
        <v>5</v>
      </c>
      <c r="P151" s="8">
        <f>ROUNDUP(L151*O151/100,0)</f>
        <v>216</v>
      </c>
      <c r="Q151" s="9">
        <f>IF(M151-L151=0,0,ROUNDUP(L151-L151*O151%-M151,0))</f>
        <v>0</v>
      </c>
      <c r="R151" s="10">
        <f>ROUND(M151/L151*100,1)</f>
        <v>100</v>
      </c>
    </row>
    <row r="152" spans="1:22" ht="40.799999999999997" x14ac:dyDescent="0.2">
      <c r="A152" s="1" t="s">
        <v>53</v>
      </c>
      <c r="B152" s="1" t="s">
        <v>54</v>
      </c>
      <c r="C152" s="2" t="s">
        <v>267</v>
      </c>
      <c r="D152" s="1" t="s">
        <v>20</v>
      </c>
      <c r="E152" s="1" t="s">
        <v>278</v>
      </c>
      <c r="F152" s="1" t="s">
        <v>39</v>
      </c>
      <c r="G152" s="2" t="s">
        <v>279</v>
      </c>
      <c r="H152" s="2" t="s">
        <v>24</v>
      </c>
      <c r="I152" s="1" t="s">
        <v>25</v>
      </c>
      <c r="J152" s="1" t="s">
        <v>26</v>
      </c>
      <c r="K152" s="1" t="s">
        <v>27</v>
      </c>
      <c r="L152" s="4">
        <v>2160</v>
      </c>
      <c r="M152" s="4">
        <v>1602</v>
      </c>
      <c r="N152" s="5">
        <f t="shared" si="99"/>
        <v>74.166666666666671</v>
      </c>
      <c r="O152" s="3">
        <v>5</v>
      </c>
      <c r="P152" s="8">
        <f>ROUNDUP(L152*O152/100,0)</f>
        <v>108</v>
      </c>
      <c r="Q152" s="9">
        <f>IF(M152-L152=0,0,ROUNDUP(L152-L152*O152%-M152,0))</f>
        <v>450</v>
      </c>
      <c r="R152" s="10">
        <f>ROUND(M152/(L152-P152)*100,1)</f>
        <v>78.099999999999994</v>
      </c>
      <c r="T152" s="6"/>
      <c r="U152" s="6"/>
      <c r="V152" s="6"/>
    </row>
    <row r="153" spans="1:22" ht="51" x14ac:dyDescent="0.2">
      <c r="A153" s="1" t="s">
        <v>53</v>
      </c>
      <c r="B153" s="1" t="s">
        <v>54</v>
      </c>
      <c r="C153" s="2" t="s">
        <v>267</v>
      </c>
      <c r="D153" s="1" t="s">
        <v>20</v>
      </c>
      <c r="E153" s="1" t="s">
        <v>280</v>
      </c>
      <c r="F153" s="1" t="s">
        <v>281</v>
      </c>
      <c r="G153" s="2" t="s">
        <v>282</v>
      </c>
      <c r="H153" s="2" t="s">
        <v>24</v>
      </c>
      <c r="I153" s="1" t="s">
        <v>25</v>
      </c>
      <c r="J153" s="1" t="s">
        <v>26</v>
      </c>
      <c r="K153" s="1" t="s">
        <v>27</v>
      </c>
      <c r="L153" s="4">
        <v>19820</v>
      </c>
      <c r="M153" s="4">
        <v>19820</v>
      </c>
      <c r="N153" s="5">
        <f t="shared" si="99"/>
        <v>100</v>
      </c>
      <c r="O153" s="3"/>
      <c r="P153" s="8">
        <f t="shared" ref="P153:P154" si="114">ROUNDUP(L153*O153/100,0)</f>
        <v>0</v>
      </c>
      <c r="Q153" s="9">
        <f t="shared" ref="Q153:Q154" si="115">IF(M153-L153=0,0,ROUNDUP(L153-L153*O153%-M153,0))</f>
        <v>0</v>
      </c>
      <c r="R153" s="10">
        <f t="shared" ref="R153:R154" si="116">ROUND(M153/L153*100,1)</f>
        <v>100</v>
      </c>
    </row>
    <row r="154" spans="1:22" ht="51" x14ac:dyDescent="0.2">
      <c r="A154" s="1" t="s">
        <v>53</v>
      </c>
      <c r="B154" s="1" t="s">
        <v>54</v>
      </c>
      <c r="C154" s="2" t="s">
        <v>267</v>
      </c>
      <c r="D154" s="1" t="s">
        <v>20</v>
      </c>
      <c r="E154" s="1" t="s">
        <v>283</v>
      </c>
      <c r="F154" s="1" t="s">
        <v>281</v>
      </c>
      <c r="G154" s="2" t="s">
        <v>284</v>
      </c>
      <c r="H154" s="2" t="s">
        <v>24</v>
      </c>
      <c r="I154" s="1" t="s">
        <v>25</v>
      </c>
      <c r="J154" s="1" t="s">
        <v>26</v>
      </c>
      <c r="K154" s="1" t="s">
        <v>27</v>
      </c>
      <c r="L154" s="4">
        <v>5200</v>
      </c>
      <c r="M154" s="4">
        <v>5200</v>
      </c>
      <c r="N154" s="5">
        <f t="shared" si="99"/>
        <v>100</v>
      </c>
      <c r="O154" s="3"/>
      <c r="P154" s="8">
        <f t="shared" si="114"/>
        <v>0</v>
      </c>
      <c r="Q154" s="9">
        <f t="shared" si="115"/>
        <v>0</v>
      </c>
      <c r="R154" s="10">
        <f t="shared" si="116"/>
        <v>100</v>
      </c>
    </row>
    <row r="155" spans="1:22" ht="51" x14ac:dyDescent="0.2">
      <c r="A155" s="1" t="s">
        <v>53</v>
      </c>
      <c r="B155" s="1" t="s">
        <v>54</v>
      </c>
      <c r="C155" s="2" t="s">
        <v>267</v>
      </c>
      <c r="D155" s="1" t="s">
        <v>20</v>
      </c>
      <c r="E155" s="1" t="s">
        <v>285</v>
      </c>
      <c r="F155" s="1" t="s">
        <v>286</v>
      </c>
      <c r="G155" s="2" t="s">
        <v>287</v>
      </c>
      <c r="H155" s="2" t="s">
        <v>24</v>
      </c>
      <c r="I155" s="1" t="s">
        <v>25</v>
      </c>
      <c r="J155" s="1" t="s">
        <v>26</v>
      </c>
      <c r="K155" s="1" t="s">
        <v>27</v>
      </c>
      <c r="L155" s="4">
        <v>4320</v>
      </c>
      <c r="M155" s="4">
        <v>3888</v>
      </c>
      <c r="N155" s="5">
        <f t="shared" si="99"/>
        <v>90</v>
      </c>
      <c r="O155" s="3"/>
      <c r="P155" s="8">
        <f>ROUNDUP(L155*O155/100,0)</f>
        <v>0</v>
      </c>
      <c r="Q155" s="9">
        <f>IF(M155-L155=0,0,ROUNDUP(L155-L155*O155%-M155,0))</f>
        <v>432</v>
      </c>
      <c r="R155" s="10">
        <f>ROUND(M155/(L155-P155)*100,1)</f>
        <v>90</v>
      </c>
    </row>
    <row r="156" spans="1:22" ht="51" x14ac:dyDescent="0.2">
      <c r="A156" s="1" t="s">
        <v>53</v>
      </c>
      <c r="B156" s="1" t="s">
        <v>54</v>
      </c>
      <c r="C156" s="2" t="s">
        <v>267</v>
      </c>
      <c r="D156" s="1" t="s">
        <v>20</v>
      </c>
      <c r="E156" s="1" t="s">
        <v>288</v>
      </c>
      <c r="F156" s="1" t="s">
        <v>69</v>
      </c>
      <c r="G156" s="2" t="s">
        <v>289</v>
      </c>
      <c r="H156" s="2" t="s">
        <v>24</v>
      </c>
      <c r="I156" s="1" t="s">
        <v>25</v>
      </c>
      <c r="J156" s="1" t="s">
        <v>26</v>
      </c>
      <c r="K156" s="1" t="s">
        <v>27</v>
      </c>
      <c r="L156" s="4">
        <v>1080</v>
      </c>
      <c r="M156" s="4">
        <v>1080</v>
      </c>
      <c r="N156" s="5">
        <f t="shared" si="99"/>
        <v>100</v>
      </c>
      <c r="O156" s="3">
        <v>5</v>
      </c>
      <c r="P156" s="8">
        <f t="shared" ref="P156:P158" si="117">ROUNDUP(L156*O156/100,0)</f>
        <v>54</v>
      </c>
      <c r="Q156" s="9">
        <f t="shared" ref="Q156:Q158" si="118">IF(M156-L156=0,0,ROUNDUP(L156-L156*O156%-M156,0))</f>
        <v>0</v>
      </c>
      <c r="R156" s="10">
        <f t="shared" ref="R156:R158" si="119">ROUND(M156/L156*100,1)</f>
        <v>100</v>
      </c>
    </row>
    <row r="157" spans="1:22" ht="51" x14ac:dyDescent="0.2">
      <c r="A157" s="1" t="s">
        <v>53</v>
      </c>
      <c r="B157" s="1" t="s">
        <v>54</v>
      </c>
      <c r="C157" s="2" t="s">
        <v>267</v>
      </c>
      <c r="D157" s="1" t="s">
        <v>20</v>
      </c>
      <c r="E157" s="1" t="s">
        <v>290</v>
      </c>
      <c r="F157" s="1" t="s">
        <v>69</v>
      </c>
      <c r="G157" s="2" t="s">
        <v>291</v>
      </c>
      <c r="H157" s="2" t="s">
        <v>24</v>
      </c>
      <c r="I157" s="1" t="s">
        <v>25</v>
      </c>
      <c r="J157" s="1" t="s">
        <v>26</v>
      </c>
      <c r="K157" s="1" t="s">
        <v>27</v>
      </c>
      <c r="L157" s="4">
        <v>720</v>
      </c>
      <c r="M157" s="4">
        <v>720</v>
      </c>
      <c r="N157" s="5">
        <f t="shared" si="99"/>
        <v>100</v>
      </c>
      <c r="O157" s="3">
        <v>5</v>
      </c>
      <c r="P157" s="8">
        <f t="shared" si="117"/>
        <v>36</v>
      </c>
      <c r="Q157" s="9">
        <f t="shared" si="118"/>
        <v>0</v>
      </c>
      <c r="R157" s="10">
        <f t="shared" si="119"/>
        <v>100</v>
      </c>
    </row>
    <row r="158" spans="1:22" ht="40.799999999999997" x14ac:dyDescent="0.2">
      <c r="A158" s="1" t="s">
        <v>53</v>
      </c>
      <c r="B158" s="1" t="s">
        <v>54</v>
      </c>
      <c r="C158" s="2" t="s">
        <v>267</v>
      </c>
      <c r="D158" s="1" t="s">
        <v>20</v>
      </c>
      <c r="E158" s="1" t="s">
        <v>68</v>
      </c>
      <c r="F158" s="1" t="s">
        <v>69</v>
      </c>
      <c r="G158" s="2" t="s">
        <v>70</v>
      </c>
      <c r="H158" s="2" t="s">
        <v>24</v>
      </c>
      <c r="I158" s="1" t="s">
        <v>25</v>
      </c>
      <c r="J158" s="1" t="s">
        <v>26</v>
      </c>
      <c r="K158" s="1" t="s">
        <v>27</v>
      </c>
      <c r="L158" s="4">
        <v>30996</v>
      </c>
      <c r="M158" s="4">
        <v>30996</v>
      </c>
      <c r="N158" s="5">
        <f t="shared" si="99"/>
        <v>100</v>
      </c>
      <c r="O158" s="3">
        <v>5</v>
      </c>
      <c r="P158" s="8">
        <f t="shared" si="117"/>
        <v>1550</v>
      </c>
      <c r="Q158" s="9">
        <f t="shared" si="118"/>
        <v>0</v>
      </c>
      <c r="R158" s="10">
        <f t="shared" si="119"/>
        <v>100</v>
      </c>
    </row>
    <row r="159" spans="1:22" ht="51" x14ac:dyDescent="0.2">
      <c r="A159" s="1" t="s">
        <v>53</v>
      </c>
      <c r="B159" s="1" t="s">
        <v>54</v>
      </c>
      <c r="C159" s="2" t="s">
        <v>267</v>
      </c>
      <c r="D159" s="1" t="s">
        <v>20</v>
      </c>
      <c r="E159" s="1" t="s">
        <v>292</v>
      </c>
      <c r="F159" s="1" t="s">
        <v>69</v>
      </c>
      <c r="G159" s="2" t="s">
        <v>293</v>
      </c>
      <c r="H159" s="2" t="s">
        <v>24</v>
      </c>
      <c r="I159" s="1" t="s">
        <v>25</v>
      </c>
      <c r="J159" s="1" t="s">
        <v>26</v>
      </c>
      <c r="K159" s="1" t="s">
        <v>27</v>
      </c>
      <c r="L159" s="4">
        <v>3600</v>
      </c>
      <c r="M159" s="4">
        <v>3600</v>
      </c>
      <c r="N159" s="5">
        <f t="shared" si="99"/>
        <v>100</v>
      </c>
      <c r="O159" s="3">
        <v>5</v>
      </c>
      <c r="P159" s="8">
        <f t="shared" ref="P159" si="120">ROUNDUP(L159*O159/100,0)</f>
        <v>180</v>
      </c>
      <c r="Q159" s="9">
        <f t="shared" ref="Q159" si="121">IF(M159-L159=0,0,ROUNDUP(L159-L159*O159%-M159,0))</f>
        <v>0</v>
      </c>
      <c r="R159" s="10">
        <f t="shared" ref="R159" si="122">ROUND(M159/L159*100,1)</f>
        <v>100</v>
      </c>
    </row>
    <row r="160" spans="1:22" ht="51" x14ac:dyDescent="0.2">
      <c r="A160" s="1" t="s">
        <v>53</v>
      </c>
      <c r="B160" s="1" t="s">
        <v>54</v>
      </c>
      <c r="C160" s="2" t="s">
        <v>267</v>
      </c>
      <c r="D160" s="1" t="s">
        <v>20</v>
      </c>
      <c r="E160" s="1" t="s">
        <v>294</v>
      </c>
      <c r="F160" s="1" t="s">
        <v>69</v>
      </c>
      <c r="G160" s="2" t="s">
        <v>295</v>
      </c>
      <c r="H160" s="2" t="s">
        <v>24</v>
      </c>
      <c r="I160" s="1" t="s">
        <v>25</v>
      </c>
      <c r="J160" s="1" t="s">
        <v>26</v>
      </c>
      <c r="K160" s="1" t="s">
        <v>27</v>
      </c>
      <c r="L160" s="4">
        <v>55644</v>
      </c>
      <c r="M160" s="4">
        <v>55644</v>
      </c>
      <c r="N160" s="5">
        <f t="shared" si="99"/>
        <v>100</v>
      </c>
      <c r="O160" s="3">
        <v>5</v>
      </c>
      <c r="P160" s="8">
        <f t="shared" ref="P160" si="123">ROUNDUP(L160*O160/100,0)</f>
        <v>2783</v>
      </c>
      <c r="Q160" s="9">
        <f t="shared" ref="Q160" si="124">IF(M160-L160=0,0,ROUNDUP(L160-L160*O160%-M160,0))</f>
        <v>0</v>
      </c>
      <c r="R160" s="10">
        <f t="shared" ref="R160" si="125">ROUND(M160/L160*100,1)</f>
        <v>100</v>
      </c>
    </row>
    <row r="161" spans="1:18" ht="40.799999999999997" x14ac:dyDescent="0.2">
      <c r="A161" s="1" t="s">
        <v>53</v>
      </c>
      <c r="B161" s="1" t="s">
        <v>54</v>
      </c>
      <c r="C161" s="2" t="s">
        <v>267</v>
      </c>
      <c r="D161" s="1" t="s">
        <v>20</v>
      </c>
      <c r="E161" s="1" t="s">
        <v>86</v>
      </c>
      <c r="F161" s="1" t="s">
        <v>72</v>
      </c>
      <c r="G161" s="2" t="s">
        <v>87</v>
      </c>
      <c r="H161" s="2" t="s">
        <v>59</v>
      </c>
      <c r="I161" s="1" t="s">
        <v>25</v>
      </c>
      <c r="J161" s="1" t="s">
        <v>60</v>
      </c>
      <c r="K161" s="1" t="s">
        <v>27</v>
      </c>
      <c r="L161" s="4">
        <v>164</v>
      </c>
      <c r="M161" s="4">
        <v>148</v>
      </c>
      <c r="N161" s="5">
        <f t="shared" si="99"/>
        <v>90.243902439024396</v>
      </c>
      <c r="O161" s="3">
        <v>10</v>
      </c>
      <c r="P161" s="8">
        <f>ROUNDUP(L161*O161/100,0)</f>
        <v>17</v>
      </c>
      <c r="Q161" s="9">
        <f>IF(M161-L161=0,0,ROUNDUP(L161-L161*O161%-M161,0))</f>
        <v>-1</v>
      </c>
      <c r="R161" s="10">
        <f>ROUND(M161/(L161-P161)*100,1)</f>
        <v>100.7</v>
      </c>
    </row>
    <row r="162" spans="1:18" ht="51" x14ac:dyDescent="0.2">
      <c r="A162" s="1" t="s">
        <v>53</v>
      </c>
      <c r="B162" s="1" t="s">
        <v>54</v>
      </c>
      <c r="C162" s="2" t="s">
        <v>267</v>
      </c>
      <c r="D162" s="1" t="s">
        <v>20</v>
      </c>
      <c r="E162" s="1" t="s">
        <v>215</v>
      </c>
      <c r="F162" s="1" t="s">
        <v>89</v>
      </c>
      <c r="G162" s="2" t="s">
        <v>216</v>
      </c>
      <c r="H162" s="2" t="s">
        <v>59</v>
      </c>
      <c r="I162" s="1" t="s">
        <v>25</v>
      </c>
      <c r="J162" s="1" t="s">
        <v>60</v>
      </c>
      <c r="K162" s="1" t="s">
        <v>27</v>
      </c>
      <c r="L162" s="4">
        <v>66</v>
      </c>
      <c r="M162" s="4">
        <v>67</v>
      </c>
      <c r="N162" s="5">
        <f t="shared" si="99"/>
        <v>101.51515151515152</v>
      </c>
      <c r="O162" s="3">
        <v>5</v>
      </c>
      <c r="P162" s="8">
        <f t="shared" ref="P162" si="126">ROUNDUP(L162*O162/100,0)</f>
        <v>4</v>
      </c>
      <c r="Q162" s="9">
        <v>0</v>
      </c>
      <c r="R162" s="10">
        <f>M162/L162*100</f>
        <v>101.51515151515152</v>
      </c>
    </row>
    <row r="163" spans="1:18" ht="51" x14ac:dyDescent="0.2">
      <c r="A163" s="1" t="s">
        <v>53</v>
      </c>
      <c r="B163" s="1" t="s">
        <v>54</v>
      </c>
      <c r="C163" s="2" t="s">
        <v>267</v>
      </c>
      <c r="D163" s="1" t="s">
        <v>20</v>
      </c>
      <c r="E163" s="1" t="s">
        <v>296</v>
      </c>
      <c r="F163" s="1" t="s">
        <v>89</v>
      </c>
      <c r="G163" s="2" t="s">
        <v>297</v>
      </c>
      <c r="H163" s="2" t="s">
        <v>59</v>
      </c>
      <c r="I163" s="1" t="s">
        <v>25</v>
      </c>
      <c r="J163" s="1" t="s">
        <v>60</v>
      </c>
      <c r="K163" s="1" t="s">
        <v>27</v>
      </c>
      <c r="L163" s="4">
        <v>5</v>
      </c>
      <c r="M163" s="4">
        <v>5</v>
      </c>
      <c r="N163" s="5">
        <f t="shared" si="99"/>
        <v>100</v>
      </c>
      <c r="O163" s="3"/>
      <c r="P163" s="8">
        <f t="shared" ref="P163:P169" si="127">ROUNDUP(L163*O163/100,0)</f>
        <v>0</v>
      </c>
      <c r="Q163" s="9">
        <f t="shared" ref="Q163:Q166" si="128">IF(M163-L163=0,0,ROUNDUP(L163-L163*O163%-M163,0))</f>
        <v>0</v>
      </c>
      <c r="R163" s="10">
        <f t="shared" ref="R163:R166" si="129">ROUND(M163/L163*100,1)</f>
        <v>100</v>
      </c>
    </row>
    <row r="164" spans="1:18" ht="51" x14ac:dyDescent="0.2">
      <c r="A164" s="1" t="s">
        <v>53</v>
      </c>
      <c r="B164" s="1" t="s">
        <v>54</v>
      </c>
      <c r="C164" s="2" t="s">
        <v>267</v>
      </c>
      <c r="D164" s="1" t="s">
        <v>20</v>
      </c>
      <c r="E164" s="1" t="s">
        <v>219</v>
      </c>
      <c r="F164" s="1" t="s">
        <v>89</v>
      </c>
      <c r="G164" s="2" t="s">
        <v>220</v>
      </c>
      <c r="H164" s="2" t="s">
        <v>59</v>
      </c>
      <c r="I164" s="1" t="s">
        <v>25</v>
      </c>
      <c r="J164" s="1" t="s">
        <v>60</v>
      </c>
      <c r="K164" s="1" t="s">
        <v>27</v>
      </c>
      <c r="L164" s="4">
        <v>5</v>
      </c>
      <c r="M164" s="4">
        <v>5</v>
      </c>
      <c r="N164" s="5">
        <f t="shared" si="99"/>
        <v>100</v>
      </c>
      <c r="O164" s="3"/>
      <c r="P164" s="8">
        <f t="shared" si="127"/>
        <v>0</v>
      </c>
      <c r="Q164" s="9">
        <f t="shared" si="128"/>
        <v>0</v>
      </c>
      <c r="R164" s="10">
        <f t="shared" si="129"/>
        <v>100</v>
      </c>
    </row>
    <row r="165" spans="1:18" ht="40.799999999999997" x14ac:dyDescent="0.2">
      <c r="A165" s="1" t="s">
        <v>53</v>
      </c>
      <c r="B165" s="1" t="s">
        <v>54</v>
      </c>
      <c r="C165" s="2" t="s">
        <v>267</v>
      </c>
      <c r="D165" s="1" t="s">
        <v>20</v>
      </c>
      <c r="E165" s="1" t="s">
        <v>122</v>
      </c>
      <c r="F165" s="1" t="s">
        <v>89</v>
      </c>
      <c r="G165" s="2" t="s">
        <v>123</v>
      </c>
      <c r="H165" s="2" t="s">
        <v>59</v>
      </c>
      <c r="I165" s="1" t="s">
        <v>25</v>
      </c>
      <c r="J165" s="1" t="s">
        <v>60</v>
      </c>
      <c r="K165" s="1" t="s">
        <v>27</v>
      </c>
      <c r="L165" s="4">
        <v>31</v>
      </c>
      <c r="M165" s="4">
        <v>31</v>
      </c>
      <c r="N165" s="5">
        <f t="shared" si="99"/>
        <v>100</v>
      </c>
      <c r="O165" s="3">
        <v>5</v>
      </c>
      <c r="P165" s="8">
        <f t="shared" si="127"/>
        <v>2</v>
      </c>
      <c r="Q165" s="9">
        <f t="shared" si="128"/>
        <v>0</v>
      </c>
      <c r="R165" s="10">
        <f t="shared" si="129"/>
        <v>100</v>
      </c>
    </row>
    <row r="166" spans="1:18" ht="30.6" x14ac:dyDescent="0.2">
      <c r="A166" s="1" t="s">
        <v>53</v>
      </c>
      <c r="B166" s="1" t="s">
        <v>54</v>
      </c>
      <c r="C166" s="2" t="s">
        <v>267</v>
      </c>
      <c r="D166" s="1" t="s">
        <v>20</v>
      </c>
      <c r="E166" s="1" t="s">
        <v>97</v>
      </c>
      <c r="F166" s="1" t="s">
        <v>89</v>
      </c>
      <c r="G166" s="2" t="s">
        <v>98</v>
      </c>
      <c r="H166" s="2" t="s">
        <v>59</v>
      </c>
      <c r="I166" s="1" t="s">
        <v>25</v>
      </c>
      <c r="J166" s="1" t="s">
        <v>60</v>
      </c>
      <c r="K166" s="1" t="s">
        <v>27</v>
      </c>
      <c r="L166" s="4">
        <v>24</v>
      </c>
      <c r="M166" s="4">
        <v>24</v>
      </c>
      <c r="N166" s="5">
        <f t="shared" si="99"/>
        <v>100</v>
      </c>
      <c r="O166" s="3">
        <v>5</v>
      </c>
      <c r="P166" s="8">
        <f t="shared" si="127"/>
        <v>2</v>
      </c>
      <c r="Q166" s="9">
        <f t="shared" si="128"/>
        <v>0</v>
      </c>
      <c r="R166" s="10">
        <f t="shared" si="129"/>
        <v>100</v>
      </c>
    </row>
    <row r="167" spans="1:18" ht="40.799999999999997" x14ac:dyDescent="0.2">
      <c r="A167" s="1" t="s">
        <v>53</v>
      </c>
      <c r="B167" s="1" t="s">
        <v>54</v>
      </c>
      <c r="C167" s="2" t="s">
        <v>267</v>
      </c>
      <c r="D167" s="1" t="s">
        <v>20</v>
      </c>
      <c r="E167" s="1" t="s">
        <v>298</v>
      </c>
      <c r="F167" s="1" t="s">
        <v>89</v>
      </c>
      <c r="G167" s="2" t="s">
        <v>299</v>
      </c>
      <c r="H167" s="2" t="s">
        <v>59</v>
      </c>
      <c r="I167" s="1" t="s">
        <v>25</v>
      </c>
      <c r="J167" s="1" t="s">
        <v>60</v>
      </c>
      <c r="K167" s="1" t="s">
        <v>27</v>
      </c>
      <c r="L167" s="4">
        <v>97</v>
      </c>
      <c r="M167" s="4">
        <v>93</v>
      </c>
      <c r="N167" s="5">
        <f t="shared" si="99"/>
        <v>95.876288659793815</v>
      </c>
      <c r="O167" s="3">
        <v>5</v>
      </c>
      <c r="P167" s="8">
        <f t="shared" si="127"/>
        <v>5</v>
      </c>
      <c r="Q167" s="9">
        <v>0</v>
      </c>
      <c r="R167" s="10">
        <v>100</v>
      </c>
    </row>
    <row r="168" spans="1:18" ht="40.799999999999997" x14ac:dyDescent="0.2">
      <c r="A168" s="1" t="s">
        <v>53</v>
      </c>
      <c r="B168" s="1" t="s">
        <v>54</v>
      </c>
      <c r="C168" s="2" t="s">
        <v>267</v>
      </c>
      <c r="D168" s="1" t="s">
        <v>20</v>
      </c>
      <c r="E168" s="1" t="s">
        <v>265</v>
      </c>
      <c r="F168" s="1" t="s">
        <v>89</v>
      </c>
      <c r="G168" s="2" t="s">
        <v>266</v>
      </c>
      <c r="H168" s="2" t="s">
        <v>59</v>
      </c>
      <c r="I168" s="1" t="s">
        <v>25</v>
      </c>
      <c r="J168" s="1" t="s">
        <v>60</v>
      </c>
      <c r="K168" s="1" t="s">
        <v>27</v>
      </c>
      <c r="L168" s="4">
        <v>44</v>
      </c>
      <c r="M168" s="4">
        <v>43</v>
      </c>
      <c r="N168" s="5">
        <f t="shared" si="99"/>
        <v>97.727272727272734</v>
      </c>
      <c r="O168" s="3">
        <v>5</v>
      </c>
      <c r="P168" s="8">
        <f t="shared" si="127"/>
        <v>3</v>
      </c>
      <c r="Q168" s="9">
        <v>0</v>
      </c>
      <c r="R168" s="10">
        <v>100</v>
      </c>
    </row>
    <row r="169" spans="1:18" ht="61.2" x14ac:dyDescent="0.2">
      <c r="A169" s="1" t="s">
        <v>53</v>
      </c>
      <c r="B169" s="1" t="s">
        <v>54</v>
      </c>
      <c r="C169" s="2" t="s">
        <v>267</v>
      </c>
      <c r="D169" s="1" t="s">
        <v>41</v>
      </c>
      <c r="E169" s="1" t="s">
        <v>99</v>
      </c>
      <c r="F169" s="1" t="s">
        <v>100</v>
      </c>
      <c r="G169" s="2" t="s">
        <v>101</v>
      </c>
      <c r="H169" s="2" t="s">
        <v>102</v>
      </c>
      <c r="I169" s="1" t="s">
        <v>25</v>
      </c>
      <c r="J169" s="1" t="s">
        <v>60</v>
      </c>
      <c r="K169" s="1" t="s">
        <v>27</v>
      </c>
      <c r="L169" s="4">
        <v>232</v>
      </c>
      <c r="M169" s="4">
        <v>221</v>
      </c>
      <c r="N169" s="5">
        <f t="shared" si="99"/>
        <v>95.258620689655174</v>
      </c>
      <c r="O169" s="3">
        <v>5</v>
      </c>
      <c r="P169" s="8">
        <f t="shared" si="127"/>
        <v>12</v>
      </c>
      <c r="Q169" s="9">
        <v>0</v>
      </c>
      <c r="R169" s="10">
        <v>100</v>
      </c>
    </row>
    <row r="170" spans="1:18" ht="30.6" x14ac:dyDescent="0.2">
      <c r="A170" s="1" t="s">
        <v>53</v>
      </c>
      <c r="B170" s="1" t="s">
        <v>54</v>
      </c>
      <c r="C170" s="2" t="s">
        <v>267</v>
      </c>
      <c r="D170" s="1" t="s">
        <v>41</v>
      </c>
      <c r="E170" s="1" t="s">
        <v>103</v>
      </c>
      <c r="F170" s="1" t="s">
        <v>43</v>
      </c>
      <c r="G170" s="2" t="s">
        <v>104</v>
      </c>
      <c r="H170" s="2" t="s">
        <v>45</v>
      </c>
      <c r="I170" s="1" t="s">
        <v>25</v>
      </c>
      <c r="J170" s="1" t="s">
        <v>46</v>
      </c>
      <c r="K170" s="1" t="s">
        <v>27</v>
      </c>
      <c r="L170" s="4">
        <v>2</v>
      </c>
      <c r="M170" s="4">
        <v>2</v>
      </c>
      <c r="N170" s="5">
        <f t="shared" si="99"/>
        <v>100</v>
      </c>
      <c r="O170" s="3"/>
      <c r="P170" s="8">
        <f t="shared" ref="P170:P174" si="130">ROUNDUP(L170*O170/100,0)</f>
        <v>0</v>
      </c>
      <c r="Q170" s="9">
        <f t="shared" ref="Q170:Q173" si="131">IF(M170-L170=0,0,ROUNDUP(L170-L170*O170%-M170,0))</f>
        <v>0</v>
      </c>
      <c r="R170" s="10">
        <f t="shared" ref="R170:R173" si="132">ROUND(M170/L170*100,1)</f>
        <v>100</v>
      </c>
    </row>
    <row r="171" spans="1:18" ht="30.6" x14ac:dyDescent="0.2">
      <c r="A171" s="1" t="s">
        <v>53</v>
      </c>
      <c r="B171" s="1" t="s">
        <v>54</v>
      </c>
      <c r="C171" s="2" t="s">
        <v>267</v>
      </c>
      <c r="D171" s="1" t="s">
        <v>41</v>
      </c>
      <c r="E171" s="1" t="s">
        <v>300</v>
      </c>
      <c r="F171" s="1" t="s">
        <v>48</v>
      </c>
      <c r="G171" s="2" t="s">
        <v>301</v>
      </c>
      <c r="H171" s="2" t="s">
        <v>45</v>
      </c>
      <c r="I171" s="1" t="s">
        <v>25</v>
      </c>
      <c r="J171" s="1" t="s">
        <v>46</v>
      </c>
      <c r="K171" s="1" t="s">
        <v>27</v>
      </c>
      <c r="L171" s="4">
        <v>4</v>
      </c>
      <c r="M171" s="4">
        <v>4</v>
      </c>
      <c r="N171" s="5">
        <f t="shared" si="99"/>
        <v>100</v>
      </c>
      <c r="O171" s="3"/>
      <c r="P171" s="8">
        <f t="shared" si="130"/>
        <v>0</v>
      </c>
      <c r="Q171" s="9">
        <f t="shared" si="131"/>
        <v>0</v>
      </c>
      <c r="R171" s="10">
        <f t="shared" si="132"/>
        <v>100</v>
      </c>
    </row>
    <row r="172" spans="1:18" ht="31.2" thickBot="1" x14ac:dyDescent="0.25">
      <c r="A172" s="16" t="s">
        <v>53</v>
      </c>
      <c r="B172" s="16" t="s">
        <v>54</v>
      </c>
      <c r="C172" s="17" t="s">
        <v>267</v>
      </c>
      <c r="D172" s="16" t="s">
        <v>41</v>
      </c>
      <c r="E172" s="16" t="s">
        <v>302</v>
      </c>
      <c r="F172" s="16" t="s">
        <v>51</v>
      </c>
      <c r="G172" s="17" t="s">
        <v>303</v>
      </c>
      <c r="H172" s="17" t="s">
        <v>45</v>
      </c>
      <c r="I172" s="16" t="s">
        <v>25</v>
      </c>
      <c r="J172" s="16" t="s">
        <v>46</v>
      </c>
      <c r="K172" s="16" t="s">
        <v>27</v>
      </c>
      <c r="L172" s="18">
        <v>3</v>
      </c>
      <c r="M172" s="18">
        <v>3</v>
      </c>
      <c r="N172" s="19">
        <f t="shared" si="99"/>
        <v>100</v>
      </c>
      <c r="O172" s="20"/>
      <c r="P172" s="21">
        <f t="shared" si="130"/>
        <v>0</v>
      </c>
      <c r="Q172" s="22">
        <f t="shared" si="131"/>
        <v>0</v>
      </c>
      <c r="R172" s="23">
        <f t="shared" si="132"/>
        <v>100</v>
      </c>
    </row>
    <row r="173" spans="1:18" ht="51" x14ac:dyDescent="0.2">
      <c r="A173" s="24" t="s">
        <v>53</v>
      </c>
      <c r="B173" s="24" t="s">
        <v>54</v>
      </c>
      <c r="C173" s="25" t="s">
        <v>304</v>
      </c>
      <c r="D173" s="24" t="s">
        <v>20</v>
      </c>
      <c r="E173" s="24" t="s">
        <v>191</v>
      </c>
      <c r="F173" s="24" t="s">
        <v>89</v>
      </c>
      <c r="G173" s="25" t="s">
        <v>192</v>
      </c>
      <c r="H173" s="25" t="s">
        <v>59</v>
      </c>
      <c r="I173" s="24" t="s">
        <v>25</v>
      </c>
      <c r="J173" s="24" t="s">
        <v>60</v>
      </c>
      <c r="K173" s="24" t="s">
        <v>27</v>
      </c>
      <c r="L173" s="26">
        <v>92</v>
      </c>
      <c r="M173" s="26">
        <v>92</v>
      </c>
      <c r="N173" s="27">
        <f t="shared" si="99"/>
        <v>100</v>
      </c>
      <c r="O173" s="28">
        <v>5</v>
      </c>
      <c r="P173" s="29">
        <f t="shared" si="130"/>
        <v>5</v>
      </c>
      <c r="Q173" s="30">
        <f t="shared" si="131"/>
        <v>0</v>
      </c>
      <c r="R173" s="31">
        <f t="shared" si="132"/>
        <v>100</v>
      </c>
    </row>
    <row r="174" spans="1:18" ht="40.799999999999997" x14ac:dyDescent="0.2">
      <c r="A174" s="32" t="s">
        <v>53</v>
      </c>
      <c r="B174" s="32" t="s">
        <v>54</v>
      </c>
      <c r="C174" s="2" t="s">
        <v>304</v>
      </c>
      <c r="D174" s="32" t="s">
        <v>20</v>
      </c>
      <c r="E174" s="32" t="s">
        <v>195</v>
      </c>
      <c r="F174" s="32" t="s">
        <v>89</v>
      </c>
      <c r="G174" s="2" t="s">
        <v>196</v>
      </c>
      <c r="H174" s="2" t="s">
        <v>59</v>
      </c>
      <c r="I174" s="32" t="s">
        <v>25</v>
      </c>
      <c r="J174" s="32" t="s">
        <v>60</v>
      </c>
      <c r="K174" s="32" t="s">
        <v>27</v>
      </c>
      <c r="L174" s="4">
        <v>89</v>
      </c>
      <c r="M174" s="4">
        <v>90</v>
      </c>
      <c r="N174" s="5">
        <f t="shared" si="99"/>
        <v>101.12359550561798</v>
      </c>
      <c r="O174" s="7">
        <v>5</v>
      </c>
      <c r="P174" s="8">
        <f t="shared" si="130"/>
        <v>5</v>
      </c>
      <c r="Q174" s="9">
        <v>0</v>
      </c>
      <c r="R174" s="10">
        <f>M174/L174*100</f>
        <v>101.12359550561798</v>
      </c>
    </row>
    <row r="175" spans="1:18" ht="40.799999999999997" x14ac:dyDescent="0.2">
      <c r="A175" s="32" t="s">
        <v>53</v>
      </c>
      <c r="B175" s="32" t="s">
        <v>54</v>
      </c>
      <c r="C175" s="2" t="s">
        <v>304</v>
      </c>
      <c r="D175" s="32" t="s">
        <v>20</v>
      </c>
      <c r="E175" s="32" t="s">
        <v>197</v>
      </c>
      <c r="F175" s="32" t="s">
        <v>89</v>
      </c>
      <c r="G175" s="2" t="s">
        <v>198</v>
      </c>
      <c r="H175" s="2" t="s">
        <v>59</v>
      </c>
      <c r="I175" s="32" t="s">
        <v>25</v>
      </c>
      <c r="J175" s="32" t="s">
        <v>60</v>
      </c>
      <c r="K175" s="32" t="s">
        <v>27</v>
      </c>
      <c r="L175" s="4">
        <v>81</v>
      </c>
      <c r="M175" s="4">
        <v>81</v>
      </c>
      <c r="N175" s="5">
        <f t="shared" si="99"/>
        <v>100</v>
      </c>
      <c r="O175" s="7">
        <v>5</v>
      </c>
      <c r="P175" s="8">
        <f t="shared" ref="P175:P180" si="133">ROUNDUP(L175*O175/100,0)</f>
        <v>5</v>
      </c>
      <c r="Q175" s="9">
        <f t="shared" ref="Q175:Q177" si="134">IF(M175-L175=0,0,ROUNDUP(L175-L175*O175%-M175,0))</f>
        <v>0</v>
      </c>
      <c r="R175" s="10">
        <f t="shared" ref="R175:R177" si="135">ROUND(M175/L175*100,1)</f>
        <v>100</v>
      </c>
    </row>
    <row r="176" spans="1:18" ht="40.799999999999997" x14ac:dyDescent="0.2">
      <c r="A176" s="32" t="s">
        <v>53</v>
      </c>
      <c r="B176" s="32" t="s">
        <v>54</v>
      </c>
      <c r="C176" s="2" t="s">
        <v>304</v>
      </c>
      <c r="D176" s="32" t="s">
        <v>20</v>
      </c>
      <c r="E176" s="32" t="s">
        <v>305</v>
      </c>
      <c r="F176" s="32" t="s">
        <v>89</v>
      </c>
      <c r="G176" s="2" t="s">
        <v>306</v>
      </c>
      <c r="H176" s="2" t="s">
        <v>59</v>
      </c>
      <c r="I176" s="32" t="s">
        <v>25</v>
      </c>
      <c r="J176" s="32" t="s">
        <v>60</v>
      </c>
      <c r="K176" s="32" t="s">
        <v>27</v>
      </c>
      <c r="L176" s="4">
        <v>98</v>
      </c>
      <c r="M176" s="4">
        <v>98</v>
      </c>
      <c r="N176" s="5">
        <f t="shared" si="99"/>
        <v>100</v>
      </c>
      <c r="O176" s="7">
        <v>5</v>
      </c>
      <c r="P176" s="8">
        <f t="shared" si="133"/>
        <v>5</v>
      </c>
      <c r="Q176" s="9">
        <f t="shared" si="134"/>
        <v>0</v>
      </c>
      <c r="R176" s="10">
        <f t="shared" si="135"/>
        <v>100</v>
      </c>
    </row>
    <row r="177" spans="1:18" ht="51" x14ac:dyDescent="0.2">
      <c r="A177" s="32" t="s">
        <v>53</v>
      </c>
      <c r="B177" s="32" t="s">
        <v>54</v>
      </c>
      <c r="C177" s="2" t="s">
        <v>304</v>
      </c>
      <c r="D177" s="32" t="s">
        <v>20</v>
      </c>
      <c r="E177" s="32" t="s">
        <v>307</v>
      </c>
      <c r="F177" s="32" t="s">
        <v>89</v>
      </c>
      <c r="G177" s="2" t="s">
        <v>308</v>
      </c>
      <c r="H177" s="2" t="s">
        <v>59</v>
      </c>
      <c r="I177" s="32" t="s">
        <v>25</v>
      </c>
      <c r="J177" s="32" t="s">
        <v>60</v>
      </c>
      <c r="K177" s="32" t="s">
        <v>27</v>
      </c>
      <c r="L177" s="4">
        <v>67</v>
      </c>
      <c r="M177" s="4">
        <v>67</v>
      </c>
      <c r="N177" s="5">
        <f t="shared" si="99"/>
        <v>100</v>
      </c>
      <c r="O177" s="7">
        <v>5</v>
      </c>
      <c r="P177" s="8">
        <f t="shared" si="133"/>
        <v>4</v>
      </c>
      <c r="Q177" s="9">
        <f t="shared" si="134"/>
        <v>0</v>
      </c>
      <c r="R177" s="10">
        <f t="shared" si="135"/>
        <v>100</v>
      </c>
    </row>
    <row r="178" spans="1:18" ht="51" x14ac:dyDescent="0.2">
      <c r="A178" s="32" t="s">
        <v>53</v>
      </c>
      <c r="B178" s="32" t="s">
        <v>54</v>
      </c>
      <c r="C178" s="2" t="s">
        <v>304</v>
      </c>
      <c r="D178" s="32" t="s">
        <v>20</v>
      </c>
      <c r="E178" s="32" t="s">
        <v>309</v>
      </c>
      <c r="F178" s="32" t="s">
        <v>89</v>
      </c>
      <c r="G178" s="2" t="s">
        <v>310</v>
      </c>
      <c r="H178" s="2" t="s">
        <v>59</v>
      </c>
      <c r="I178" s="32" t="s">
        <v>25</v>
      </c>
      <c r="J178" s="32" t="s">
        <v>60</v>
      </c>
      <c r="K178" s="32" t="s">
        <v>27</v>
      </c>
      <c r="L178" s="4">
        <v>259</v>
      </c>
      <c r="M178" s="4">
        <v>253</v>
      </c>
      <c r="N178" s="5">
        <f t="shared" si="99"/>
        <v>97.683397683397686</v>
      </c>
      <c r="O178" s="7">
        <v>5</v>
      </c>
      <c r="P178" s="8">
        <f t="shared" si="133"/>
        <v>13</v>
      </c>
      <c r="Q178" s="9">
        <v>0</v>
      </c>
      <c r="R178" s="10">
        <v>100</v>
      </c>
    </row>
    <row r="179" spans="1:18" ht="40.799999999999997" x14ac:dyDescent="0.2">
      <c r="A179" s="32" t="s">
        <v>53</v>
      </c>
      <c r="B179" s="32" t="s">
        <v>54</v>
      </c>
      <c r="C179" s="2" t="s">
        <v>304</v>
      </c>
      <c r="D179" s="32" t="s">
        <v>20</v>
      </c>
      <c r="E179" s="32" t="s">
        <v>311</v>
      </c>
      <c r="F179" s="32" t="s">
        <v>89</v>
      </c>
      <c r="G179" s="2" t="s">
        <v>312</v>
      </c>
      <c r="H179" s="2" t="s">
        <v>59</v>
      </c>
      <c r="I179" s="32" t="s">
        <v>25</v>
      </c>
      <c r="J179" s="32" t="s">
        <v>60</v>
      </c>
      <c r="K179" s="32" t="s">
        <v>27</v>
      </c>
      <c r="L179" s="4">
        <v>37</v>
      </c>
      <c r="M179" s="4">
        <v>36</v>
      </c>
      <c r="N179" s="5">
        <f t="shared" si="99"/>
        <v>97.297297297297305</v>
      </c>
      <c r="O179" s="7">
        <v>5</v>
      </c>
      <c r="P179" s="8">
        <f t="shared" si="133"/>
        <v>2</v>
      </c>
      <c r="Q179" s="9">
        <v>0</v>
      </c>
      <c r="R179" s="10">
        <v>100</v>
      </c>
    </row>
    <row r="180" spans="1:18" ht="51" x14ac:dyDescent="0.2">
      <c r="A180" s="32" t="s">
        <v>53</v>
      </c>
      <c r="B180" s="32" t="s">
        <v>54</v>
      </c>
      <c r="C180" s="2" t="s">
        <v>304</v>
      </c>
      <c r="D180" s="32" t="s">
        <v>20</v>
      </c>
      <c r="E180" s="32" t="s">
        <v>313</v>
      </c>
      <c r="F180" s="32" t="s">
        <v>89</v>
      </c>
      <c r="G180" s="2" t="s">
        <v>314</v>
      </c>
      <c r="H180" s="2" t="s">
        <v>59</v>
      </c>
      <c r="I180" s="32" t="s">
        <v>25</v>
      </c>
      <c r="J180" s="32" t="s">
        <v>60</v>
      </c>
      <c r="K180" s="32" t="s">
        <v>27</v>
      </c>
      <c r="L180" s="4">
        <v>171</v>
      </c>
      <c r="M180" s="4">
        <v>168</v>
      </c>
      <c r="N180" s="5">
        <f t="shared" si="99"/>
        <v>98.245614035087712</v>
      </c>
      <c r="O180" s="7">
        <v>5</v>
      </c>
      <c r="P180" s="8">
        <f t="shared" si="133"/>
        <v>9</v>
      </c>
      <c r="Q180" s="9">
        <v>0</v>
      </c>
      <c r="R180" s="10">
        <v>100</v>
      </c>
    </row>
    <row r="181" spans="1:18" ht="51" x14ac:dyDescent="0.2">
      <c r="A181" s="32" t="s">
        <v>53</v>
      </c>
      <c r="B181" s="32" t="s">
        <v>54</v>
      </c>
      <c r="C181" s="2" t="s">
        <v>304</v>
      </c>
      <c r="D181" s="32" t="s">
        <v>20</v>
      </c>
      <c r="E181" s="32" t="s">
        <v>315</v>
      </c>
      <c r="F181" s="32" t="s">
        <v>89</v>
      </c>
      <c r="G181" s="2" t="s">
        <v>316</v>
      </c>
      <c r="H181" s="2" t="s">
        <v>59</v>
      </c>
      <c r="I181" s="32" t="s">
        <v>25</v>
      </c>
      <c r="J181" s="32" t="s">
        <v>60</v>
      </c>
      <c r="K181" s="32" t="s">
        <v>27</v>
      </c>
      <c r="L181" s="4">
        <v>40</v>
      </c>
      <c r="M181" s="4">
        <v>40</v>
      </c>
      <c r="N181" s="5">
        <f t="shared" si="99"/>
        <v>100</v>
      </c>
      <c r="O181" s="7">
        <v>5</v>
      </c>
      <c r="P181" s="8">
        <f t="shared" ref="P181:P185" si="136">ROUNDUP(L181*O181/100,0)</f>
        <v>2</v>
      </c>
      <c r="Q181" s="9">
        <f t="shared" ref="Q181:Q184" si="137">IF(M181-L181=0,0,ROUNDUP(L181-L181*O181%-M181,0))</f>
        <v>0</v>
      </c>
      <c r="R181" s="10">
        <f t="shared" ref="R181:R184" si="138">ROUND(M181/L181*100,1)</f>
        <v>100</v>
      </c>
    </row>
    <row r="182" spans="1:18" ht="51" x14ac:dyDescent="0.2">
      <c r="A182" s="32" t="s">
        <v>53</v>
      </c>
      <c r="B182" s="32" t="s">
        <v>54</v>
      </c>
      <c r="C182" s="2" t="s">
        <v>304</v>
      </c>
      <c r="D182" s="32" t="s">
        <v>20</v>
      </c>
      <c r="E182" s="32" t="s">
        <v>317</v>
      </c>
      <c r="F182" s="32" t="s">
        <v>89</v>
      </c>
      <c r="G182" s="2" t="s">
        <v>318</v>
      </c>
      <c r="H182" s="2" t="s">
        <v>59</v>
      </c>
      <c r="I182" s="32" t="s">
        <v>25</v>
      </c>
      <c r="J182" s="32" t="s">
        <v>60</v>
      </c>
      <c r="K182" s="32" t="s">
        <v>27</v>
      </c>
      <c r="L182" s="4">
        <v>8</v>
      </c>
      <c r="M182" s="4">
        <v>8</v>
      </c>
      <c r="N182" s="5">
        <f t="shared" si="99"/>
        <v>100</v>
      </c>
      <c r="O182" s="7">
        <v>5</v>
      </c>
      <c r="P182" s="8">
        <f t="shared" si="136"/>
        <v>1</v>
      </c>
      <c r="Q182" s="9">
        <f t="shared" si="137"/>
        <v>0</v>
      </c>
      <c r="R182" s="10">
        <f t="shared" si="138"/>
        <v>100</v>
      </c>
    </row>
    <row r="183" spans="1:18" ht="61.2" x14ac:dyDescent="0.2">
      <c r="A183" s="32" t="s">
        <v>53</v>
      </c>
      <c r="B183" s="32" t="s">
        <v>54</v>
      </c>
      <c r="C183" s="2" t="s">
        <v>304</v>
      </c>
      <c r="D183" s="32" t="s">
        <v>41</v>
      </c>
      <c r="E183" s="32" t="s">
        <v>99</v>
      </c>
      <c r="F183" s="32" t="s">
        <v>100</v>
      </c>
      <c r="G183" s="2" t="s">
        <v>101</v>
      </c>
      <c r="H183" s="2" t="s">
        <v>102</v>
      </c>
      <c r="I183" s="32" t="s">
        <v>25</v>
      </c>
      <c r="J183" s="32" t="s">
        <v>60</v>
      </c>
      <c r="K183" s="32" t="s">
        <v>27</v>
      </c>
      <c r="L183" s="4">
        <v>115</v>
      </c>
      <c r="M183" s="4">
        <v>115</v>
      </c>
      <c r="N183" s="5">
        <f t="shared" si="99"/>
        <v>100</v>
      </c>
      <c r="O183" s="7">
        <v>5</v>
      </c>
      <c r="P183" s="8">
        <f t="shared" si="136"/>
        <v>6</v>
      </c>
      <c r="Q183" s="9">
        <f t="shared" si="137"/>
        <v>0</v>
      </c>
      <c r="R183" s="10">
        <f t="shared" si="138"/>
        <v>100</v>
      </c>
    </row>
    <row r="184" spans="1:18" ht="31.2" thickBot="1" x14ac:dyDescent="0.25">
      <c r="A184" s="33" t="s">
        <v>53</v>
      </c>
      <c r="B184" s="33" t="s">
        <v>54</v>
      </c>
      <c r="C184" s="34" t="s">
        <v>304</v>
      </c>
      <c r="D184" s="33" t="s">
        <v>41</v>
      </c>
      <c r="E184" s="33" t="s">
        <v>103</v>
      </c>
      <c r="F184" s="33" t="s">
        <v>43</v>
      </c>
      <c r="G184" s="34" t="s">
        <v>104</v>
      </c>
      <c r="H184" s="34" t="s">
        <v>45</v>
      </c>
      <c r="I184" s="33" t="s">
        <v>25</v>
      </c>
      <c r="J184" s="33" t="s">
        <v>46</v>
      </c>
      <c r="K184" s="33" t="s">
        <v>27</v>
      </c>
      <c r="L184" s="35">
        <v>3</v>
      </c>
      <c r="M184" s="35">
        <v>3</v>
      </c>
      <c r="N184" s="36">
        <f t="shared" si="99"/>
        <v>100</v>
      </c>
      <c r="O184" s="37"/>
      <c r="P184" s="38">
        <f t="shared" si="136"/>
        <v>0</v>
      </c>
      <c r="Q184" s="39">
        <f t="shared" si="137"/>
        <v>0</v>
      </c>
      <c r="R184" s="40">
        <f t="shared" si="138"/>
        <v>100</v>
      </c>
    </row>
    <row r="185" spans="1:18" ht="40.799999999999997" x14ac:dyDescent="0.2">
      <c r="A185" s="12" t="s">
        <v>53</v>
      </c>
      <c r="B185" s="12" t="s">
        <v>54</v>
      </c>
      <c r="C185" s="13" t="s">
        <v>319</v>
      </c>
      <c r="D185" s="12" t="s">
        <v>20</v>
      </c>
      <c r="E185" s="12" t="s">
        <v>63</v>
      </c>
      <c r="F185" s="12" t="s">
        <v>57</v>
      </c>
      <c r="G185" s="13" t="s">
        <v>64</v>
      </c>
      <c r="H185" s="13" t="s">
        <v>59</v>
      </c>
      <c r="I185" s="12" t="s">
        <v>25</v>
      </c>
      <c r="J185" s="12" t="s">
        <v>60</v>
      </c>
      <c r="K185" s="12" t="s">
        <v>27</v>
      </c>
      <c r="L185" s="4">
        <v>58</v>
      </c>
      <c r="M185" s="4">
        <v>56</v>
      </c>
      <c r="N185" s="5">
        <f t="shared" si="99"/>
        <v>96.551724137931032</v>
      </c>
      <c r="O185" s="7">
        <v>5</v>
      </c>
      <c r="P185" s="8">
        <f t="shared" si="136"/>
        <v>3</v>
      </c>
      <c r="Q185" s="9">
        <v>0</v>
      </c>
      <c r="R185" s="10">
        <v>100</v>
      </c>
    </row>
    <row r="186" spans="1:18" ht="51" x14ac:dyDescent="0.2">
      <c r="A186" s="1" t="s">
        <v>53</v>
      </c>
      <c r="B186" s="1" t="s">
        <v>54</v>
      </c>
      <c r="C186" s="2" t="s">
        <v>319</v>
      </c>
      <c r="D186" s="1" t="s">
        <v>20</v>
      </c>
      <c r="E186" s="1" t="s">
        <v>127</v>
      </c>
      <c r="F186" s="1" t="s">
        <v>66</v>
      </c>
      <c r="G186" s="2" t="s">
        <v>128</v>
      </c>
      <c r="H186" s="2" t="s">
        <v>59</v>
      </c>
      <c r="I186" s="1" t="s">
        <v>25</v>
      </c>
      <c r="J186" s="1" t="s">
        <v>60</v>
      </c>
      <c r="K186" s="1" t="s">
        <v>27</v>
      </c>
      <c r="L186" s="4">
        <v>6</v>
      </c>
      <c r="M186" s="4">
        <v>6</v>
      </c>
      <c r="N186" s="5">
        <f t="shared" si="99"/>
        <v>100</v>
      </c>
      <c r="O186" s="3">
        <v>10</v>
      </c>
      <c r="P186" s="8">
        <f t="shared" ref="P186:P188" si="139">ROUNDUP(L186*O186/100,0)</f>
        <v>1</v>
      </c>
      <c r="Q186" s="9">
        <f t="shared" ref="Q186:Q188" si="140">IF(M186-L186=0,0,ROUNDUP(L186-L186*O186%-M186,0))</f>
        <v>0</v>
      </c>
      <c r="R186" s="10">
        <f t="shared" ref="R186" si="141">ROUND(M186/L186*100,1)</f>
        <v>100</v>
      </c>
    </row>
    <row r="187" spans="1:18" ht="40.799999999999997" x14ac:dyDescent="0.2">
      <c r="A187" s="1" t="s">
        <v>53</v>
      </c>
      <c r="B187" s="1" t="s">
        <v>54</v>
      </c>
      <c r="C187" s="2" t="s">
        <v>319</v>
      </c>
      <c r="D187" s="1" t="s">
        <v>20</v>
      </c>
      <c r="E187" s="1" t="s">
        <v>255</v>
      </c>
      <c r="F187" s="1" t="s">
        <v>66</v>
      </c>
      <c r="G187" s="2" t="s">
        <v>256</v>
      </c>
      <c r="H187" s="2" t="s">
        <v>59</v>
      </c>
      <c r="I187" s="1" t="s">
        <v>25</v>
      </c>
      <c r="J187" s="1" t="s">
        <v>60</v>
      </c>
      <c r="K187" s="1" t="s">
        <v>27</v>
      </c>
      <c r="L187" s="4">
        <v>11</v>
      </c>
      <c r="M187" s="4">
        <v>9</v>
      </c>
      <c r="N187" s="5">
        <f t="shared" si="99"/>
        <v>81.818181818181827</v>
      </c>
      <c r="O187" s="3">
        <v>10</v>
      </c>
      <c r="P187" s="8">
        <f t="shared" si="139"/>
        <v>2</v>
      </c>
      <c r="Q187" s="9">
        <f t="shared" si="140"/>
        <v>1</v>
      </c>
      <c r="R187" s="10">
        <f t="shared" ref="R187:R188" si="142">ROUND(M187/(L187-P187)*100,1)</f>
        <v>100</v>
      </c>
    </row>
    <row r="188" spans="1:18" ht="40.799999999999997" x14ac:dyDescent="0.2">
      <c r="A188" s="1" t="s">
        <v>53</v>
      </c>
      <c r="B188" s="1" t="s">
        <v>54</v>
      </c>
      <c r="C188" s="2" t="s">
        <v>319</v>
      </c>
      <c r="D188" s="1" t="s">
        <v>20</v>
      </c>
      <c r="E188" s="1" t="s">
        <v>257</v>
      </c>
      <c r="F188" s="1" t="s">
        <v>66</v>
      </c>
      <c r="G188" s="2" t="s">
        <v>258</v>
      </c>
      <c r="H188" s="2" t="s">
        <v>59</v>
      </c>
      <c r="I188" s="1" t="s">
        <v>25</v>
      </c>
      <c r="J188" s="1" t="s">
        <v>60</v>
      </c>
      <c r="K188" s="1" t="s">
        <v>27</v>
      </c>
      <c r="L188" s="4">
        <v>7</v>
      </c>
      <c r="M188" s="4">
        <v>6</v>
      </c>
      <c r="N188" s="5">
        <f t="shared" si="99"/>
        <v>85.714285714285708</v>
      </c>
      <c r="O188" s="3">
        <v>10</v>
      </c>
      <c r="P188" s="8">
        <f t="shared" si="139"/>
        <v>1</v>
      </c>
      <c r="Q188" s="9">
        <f t="shared" si="140"/>
        <v>1</v>
      </c>
      <c r="R188" s="10">
        <f t="shared" si="142"/>
        <v>100</v>
      </c>
    </row>
    <row r="189" spans="1:18" ht="40.799999999999997" x14ac:dyDescent="0.2">
      <c r="A189" s="1" t="s">
        <v>53</v>
      </c>
      <c r="B189" s="1" t="s">
        <v>54</v>
      </c>
      <c r="C189" s="2" t="s">
        <v>319</v>
      </c>
      <c r="D189" s="1" t="s">
        <v>20</v>
      </c>
      <c r="E189" s="1" t="s">
        <v>68</v>
      </c>
      <c r="F189" s="1" t="s">
        <v>69</v>
      </c>
      <c r="G189" s="2" t="s">
        <v>70</v>
      </c>
      <c r="H189" s="2" t="s">
        <v>24</v>
      </c>
      <c r="I189" s="1" t="s">
        <v>25</v>
      </c>
      <c r="J189" s="1" t="s">
        <v>26</v>
      </c>
      <c r="K189" s="1" t="s">
        <v>27</v>
      </c>
      <c r="L189" s="4">
        <v>48708</v>
      </c>
      <c r="M189" s="4">
        <v>48708</v>
      </c>
      <c r="N189" s="5">
        <f t="shared" si="99"/>
        <v>100</v>
      </c>
      <c r="O189" s="3">
        <v>5</v>
      </c>
      <c r="P189" s="8">
        <f t="shared" ref="P189:P192" si="143">ROUNDUP(L189*O189/100,0)</f>
        <v>2436</v>
      </c>
      <c r="Q189" s="9">
        <f t="shared" ref="Q189" si="144">IF(M189-L189=0,0,ROUNDUP(L189-L189*O189%-M189,0))</f>
        <v>0</v>
      </c>
      <c r="R189" s="10">
        <f t="shared" ref="R189" si="145">ROUND(M189/L189*100,1)</f>
        <v>100</v>
      </c>
    </row>
    <row r="190" spans="1:18" ht="40.799999999999997" x14ac:dyDescent="0.2">
      <c r="A190" s="1" t="s">
        <v>53</v>
      </c>
      <c r="B190" s="1" t="s">
        <v>54</v>
      </c>
      <c r="C190" s="2" t="s">
        <v>319</v>
      </c>
      <c r="D190" s="1" t="s">
        <v>20</v>
      </c>
      <c r="E190" s="1" t="s">
        <v>129</v>
      </c>
      <c r="F190" s="1" t="s">
        <v>72</v>
      </c>
      <c r="G190" s="2" t="s">
        <v>130</v>
      </c>
      <c r="H190" s="2" t="s">
        <v>59</v>
      </c>
      <c r="I190" s="1" t="s">
        <v>25</v>
      </c>
      <c r="J190" s="1" t="s">
        <v>60</v>
      </c>
      <c r="K190" s="1" t="s">
        <v>27</v>
      </c>
      <c r="L190" s="4">
        <v>30</v>
      </c>
      <c r="M190" s="4">
        <v>29</v>
      </c>
      <c r="N190" s="5">
        <f t="shared" si="99"/>
        <v>96.666666666666671</v>
      </c>
      <c r="O190" s="3">
        <v>10</v>
      </c>
      <c r="P190" s="8">
        <f t="shared" si="143"/>
        <v>3</v>
      </c>
      <c r="Q190" s="9">
        <v>0</v>
      </c>
      <c r="R190" s="10">
        <v>100</v>
      </c>
    </row>
    <row r="191" spans="1:18" ht="51" x14ac:dyDescent="0.2">
      <c r="A191" s="1" t="s">
        <v>53</v>
      </c>
      <c r="B191" s="1" t="s">
        <v>54</v>
      </c>
      <c r="C191" s="2" t="s">
        <v>319</v>
      </c>
      <c r="D191" s="1" t="s">
        <v>20</v>
      </c>
      <c r="E191" s="1" t="s">
        <v>259</v>
      </c>
      <c r="F191" s="1" t="s">
        <v>72</v>
      </c>
      <c r="G191" s="2" t="s">
        <v>260</v>
      </c>
      <c r="H191" s="2" t="s">
        <v>59</v>
      </c>
      <c r="I191" s="1" t="s">
        <v>25</v>
      </c>
      <c r="J191" s="1" t="s">
        <v>60</v>
      </c>
      <c r="K191" s="1" t="s">
        <v>27</v>
      </c>
      <c r="L191" s="4">
        <v>22</v>
      </c>
      <c r="M191" s="4">
        <v>21</v>
      </c>
      <c r="N191" s="5">
        <f t="shared" si="99"/>
        <v>95.454545454545453</v>
      </c>
      <c r="O191" s="3">
        <v>10</v>
      </c>
      <c r="P191" s="8">
        <f t="shared" si="143"/>
        <v>3</v>
      </c>
      <c r="Q191" s="9">
        <v>0</v>
      </c>
      <c r="R191" s="10">
        <v>100</v>
      </c>
    </row>
    <row r="192" spans="1:18" ht="40.799999999999997" x14ac:dyDescent="0.2">
      <c r="A192" s="1" t="s">
        <v>53</v>
      </c>
      <c r="B192" s="1" t="s">
        <v>54</v>
      </c>
      <c r="C192" s="2" t="s">
        <v>319</v>
      </c>
      <c r="D192" s="1" t="s">
        <v>20</v>
      </c>
      <c r="E192" s="1" t="s">
        <v>86</v>
      </c>
      <c r="F192" s="1" t="s">
        <v>72</v>
      </c>
      <c r="G192" s="2" t="s">
        <v>87</v>
      </c>
      <c r="H192" s="2" t="s">
        <v>59</v>
      </c>
      <c r="I192" s="1" t="s">
        <v>25</v>
      </c>
      <c r="J192" s="1" t="s">
        <v>60</v>
      </c>
      <c r="K192" s="1" t="s">
        <v>27</v>
      </c>
      <c r="L192" s="4">
        <v>83</v>
      </c>
      <c r="M192" s="4">
        <v>82</v>
      </c>
      <c r="N192" s="5">
        <f t="shared" si="99"/>
        <v>98.795180722891558</v>
      </c>
      <c r="O192" s="3">
        <v>10</v>
      </c>
      <c r="P192" s="8">
        <f t="shared" si="143"/>
        <v>9</v>
      </c>
      <c r="Q192" s="9">
        <v>0</v>
      </c>
      <c r="R192" s="10">
        <v>100</v>
      </c>
    </row>
    <row r="193" spans="1:18" ht="40.799999999999997" x14ac:dyDescent="0.2">
      <c r="A193" s="1" t="s">
        <v>53</v>
      </c>
      <c r="B193" s="1" t="s">
        <v>54</v>
      </c>
      <c r="C193" s="2" t="s">
        <v>319</v>
      </c>
      <c r="D193" s="1" t="s">
        <v>20</v>
      </c>
      <c r="E193" s="1" t="s">
        <v>261</v>
      </c>
      <c r="F193" s="1" t="s">
        <v>89</v>
      </c>
      <c r="G193" s="2" t="s">
        <v>262</v>
      </c>
      <c r="H193" s="2" t="s">
        <v>59</v>
      </c>
      <c r="I193" s="1" t="s">
        <v>25</v>
      </c>
      <c r="J193" s="1" t="s">
        <v>60</v>
      </c>
      <c r="K193" s="1" t="s">
        <v>27</v>
      </c>
      <c r="L193" s="4">
        <v>7</v>
      </c>
      <c r="M193" s="4">
        <v>7</v>
      </c>
      <c r="N193" s="5">
        <f t="shared" si="99"/>
        <v>100</v>
      </c>
      <c r="O193" s="3">
        <v>5</v>
      </c>
      <c r="P193" s="8">
        <f t="shared" ref="P193" si="146">ROUNDUP(L193*O193/100,0)</f>
        <v>1</v>
      </c>
      <c r="Q193" s="9">
        <f t="shared" ref="Q193" si="147">IF(M193-L193=0,0,ROUNDUP(L193-L193*O193%-M193,0))</f>
        <v>0</v>
      </c>
      <c r="R193" s="10">
        <f t="shared" ref="R193" si="148">ROUND(M193/L193*100,1)</f>
        <v>100</v>
      </c>
    </row>
    <row r="194" spans="1:18" ht="40.799999999999997" x14ac:dyDescent="0.2">
      <c r="A194" s="1" t="s">
        <v>53</v>
      </c>
      <c r="B194" s="1" t="s">
        <v>54</v>
      </c>
      <c r="C194" s="2" t="s">
        <v>319</v>
      </c>
      <c r="D194" s="1" t="s">
        <v>20</v>
      </c>
      <c r="E194" s="1" t="s">
        <v>122</v>
      </c>
      <c r="F194" s="1" t="s">
        <v>89</v>
      </c>
      <c r="G194" s="2" t="s">
        <v>123</v>
      </c>
      <c r="H194" s="2" t="s">
        <v>59</v>
      </c>
      <c r="I194" s="1" t="s">
        <v>25</v>
      </c>
      <c r="J194" s="1" t="s">
        <v>60</v>
      </c>
      <c r="K194" s="1" t="s">
        <v>27</v>
      </c>
      <c r="L194" s="4">
        <v>16</v>
      </c>
      <c r="M194" s="4">
        <v>15</v>
      </c>
      <c r="N194" s="5">
        <f t="shared" ref="N194:N257" si="149">IF(AND((ISNUMBER(L194)),L194 &gt; 0),(M194/L194)*100,0)</f>
        <v>93.75</v>
      </c>
      <c r="O194" s="3">
        <v>5</v>
      </c>
      <c r="P194" s="8">
        <f>ROUNDUP(L194*O194/100,0)</f>
        <v>1</v>
      </c>
      <c r="Q194" s="9">
        <f>IF(M194-L194=0,0,ROUNDUP(L194-L194*O194%-M194,0))</f>
        <v>1</v>
      </c>
      <c r="R194" s="10">
        <f>ROUND(M194/(L194-P194)*100,1)</f>
        <v>100</v>
      </c>
    </row>
    <row r="195" spans="1:18" ht="51" x14ac:dyDescent="0.2">
      <c r="A195" s="1" t="s">
        <v>53</v>
      </c>
      <c r="B195" s="1" t="s">
        <v>54</v>
      </c>
      <c r="C195" s="2" t="s">
        <v>319</v>
      </c>
      <c r="D195" s="1" t="s">
        <v>20</v>
      </c>
      <c r="E195" s="1" t="s">
        <v>95</v>
      </c>
      <c r="F195" s="1" t="s">
        <v>89</v>
      </c>
      <c r="G195" s="2" t="s">
        <v>96</v>
      </c>
      <c r="H195" s="2" t="s">
        <v>59</v>
      </c>
      <c r="I195" s="1" t="s">
        <v>25</v>
      </c>
      <c r="J195" s="1" t="s">
        <v>60</v>
      </c>
      <c r="K195" s="1" t="s">
        <v>27</v>
      </c>
      <c r="L195" s="4">
        <v>26</v>
      </c>
      <c r="M195" s="4">
        <v>26</v>
      </c>
      <c r="N195" s="5">
        <f t="shared" si="149"/>
        <v>100</v>
      </c>
      <c r="O195" s="3">
        <v>5</v>
      </c>
      <c r="P195" s="8">
        <f t="shared" ref="P195:P198" si="150">ROUNDUP(L195*O195/100,0)</f>
        <v>2</v>
      </c>
      <c r="Q195" s="9">
        <f t="shared" ref="Q195" si="151">IF(M195-L195=0,0,ROUNDUP(L195-L195*O195%-M195,0))</f>
        <v>0</v>
      </c>
      <c r="R195" s="10">
        <f t="shared" ref="R195" si="152">ROUND(M195/L195*100,1)</f>
        <v>100</v>
      </c>
    </row>
    <row r="196" spans="1:18" ht="31.2" thickBot="1" x14ac:dyDescent="0.25">
      <c r="A196" s="16" t="s">
        <v>53</v>
      </c>
      <c r="B196" s="16" t="s">
        <v>54</v>
      </c>
      <c r="C196" s="17" t="s">
        <v>319</v>
      </c>
      <c r="D196" s="16" t="s">
        <v>20</v>
      </c>
      <c r="E196" s="16" t="s">
        <v>97</v>
      </c>
      <c r="F196" s="16" t="s">
        <v>89</v>
      </c>
      <c r="G196" s="17" t="s">
        <v>98</v>
      </c>
      <c r="H196" s="17" t="s">
        <v>59</v>
      </c>
      <c r="I196" s="16" t="s">
        <v>25</v>
      </c>
      <c r="J196" s="16" t="s">
        <v>60</v>
      </c>
      <c r="K196" s="16" t="s">
        <v>27</v>
      </c>
      <c r="L196" s="18">
        <v>40</v>
      </c>
      <c r="M196" s="18">
        <v>39</v>
      </c>
      <c r="N196" s="19">
        <f t="shared" si="149"/>
        <v>97.5</v>
      </c>
      <c r="O196" s="20">
        <v>5</v>
      </c>
      <c r="P196" s="21">
        <f t="shared" si="150"/>
        <v>2</v>
      </c>
      <c r="Q196" s="22">
        <v>0</v>
      </c>
      <c r="R196" s="23">
        <v>100</v>
      </c>
    </row>
    <row r="197" spans="1:18" ht="40.799999999999997" x14ac:dyDescent="0.2">
      <c r="A197" s="24" t="s">
        <v>53</v>
      </c>
      <c r="B197" s="24" t="s">
        <v>54</v>
      </c>
      <c r="C197" s="25" t="s">
        <v>320</v>
      </c>
      <c r="D197" s="24" t="s">
        <v>20</v>
      </c>
      <c r="E197" s="24" t="s">
        <v>155</v>
      </c>
      <c r="F197" s="24" t="s">
        <v>57</v>
      </c>
      <c r="G197" s="25" t="s">
        <v>156</v>
      </c>
      <c r="H197" s="25" t="s">
        <v>59</v>
      </c>
      <c r="I197" s="24" t="s">
        <v>25</v>
      </c>
      <c r="J197" s="24" t="s">
        <v>60</v>
      </c>
      <c r="K197" s="24" t="s">
        <v>27</v>
      </c>
      <c r="L197" s="26">
        <v>74</v>
      </c>
      <c r="M197" s="26">
        <v>69</v>
      </c>
      <c r="N197" s="27">
        <f t="shared" si="149"/>
        <v>93.243243243243242</v>
      </c>
      <c r="O197" s="28">
        <v>5</v>
      </c>
      <c r="P197" s="29">
        <f>ROUNDUP(L197*O197/100,0)</f>
        <v>4</v>
      </c>
      <c r="Q197" s="30">
        <f>IF(M197-L197=0,0,ROUNDUP(L197-L197*O197%-M197,0))</f>
        <v>2</v>
      </c>
      <c r="R197" s="31">
        <f>ROUND(M197/(L197-P197)*100,1)</f>
        <v>98.6</v>
      </c>
    </row>
    <row r="198" spans="1:18" ht="40.799999999999997" x14ac:dyDescent="0.2">
      <c r="A198" s="32" t="s">
        <v>53</v>
      </c>
      <c r="B198" s="32" t="s">
        <v>54</v>
      </c>
      <c r="C198" s="2" t="s">
        <v>320</v>
      </c>
      <c r="D198" s="32" t="s">
        <v>20</v>
      </c>
      <c r="E198" s="32" t="s">
        <v>161</v>
      </c>
      <c r="F198" s="32" t="s">
        <v>89</v>
      </c>
      <c r="G198" s="2" t="s">
        <v>162</v>
      </c>
      <c r="H198" s="2" t="s">
        <v>59</v>
      </c>
      <c r="I198" s="32" t="s">
        <v>25</v>
      </c>
      <c r="J198" s="32" t="s">
        <v>60</v>
      </c>
      <c r="K198" s="32" t="s">
        <v>27</v>
      </c>
      <c r="L198" s="4">
        <v>186</v>
      </c>
      <c r="M198" s="4">
        <v>171</v>
      </c>
      <c r="N198" s="5">
        <f t="shared" si="149"/>
        <v>91.935483870967744</v>
      </c>
      <c r="O198" s="7">
        <v>5</v>
      </c>
      <c r="P198" s="8">
        <f t="shared" si="150"/>
        <v>10</v>
      </c>
      <c r="Q198" s="9">
        <v>0</v>
      </c>
      <c r="R198" s="10">
        <v>100</v>
      </c>
    </row>
    <row r="199" spans="1:18" ht="40.799999999999997" x14ac:dyDescent="0.2">
      <c r="A199" s="32" t="s">
        <v>53</v>
      </c>
      <c r="B199" s="32" t="s">
        <v>54</v>
      </c>
      <c r="C199" s="2" t="s">
        <v>320</v>
      </c>
      <c r="D199" s="32" t="s">
        <v>20</v>
      </c>
      <c r="E199" s="32" t="s">
        <v>163</v>
      </c>
      <c r="F199" s="32" t="s">
        <v>89</v>
      </c>
      <c r="G199" s="2" t="s">
        <v>164</v>
      </c>
      <c r="H199" s="2" t="s">
        <v>59</v>
      </c>
      <c r="I199" s="32" t="s">
        <v>25</v>
      </c>
      <c r="J199" s="32" t="s">
        <v>60</v>
      </c>
      <c r="K199" s="32" t="s">
        <v>27</v>
      </c>
      <c r="L199" s="4">
        <v>8</v>
      </c>
      <c r="M199" s="4">
        <v>8</v>
      </c>
      <c r="N199" s="5">
        <f t="shared" si="149"/>
        <v>100</v>
      </c>
      <c r="O199" s="7"/>
      <c r="P199" s="8">
        <f t="shared" ref="P199:P202" si="153">ROUNDUP(L199*O199/100,0)</f>
        <v>0</v>
      </c>
      <c r="Q199" s="9">
        <f t="shared" ref="Q199:Q202" si="154">IF(M199-L199=0,0,ROUNDUP(L199-L199*O199%-M199,0))</f>
        <v>0</v>
      </c>
      <c r="R199" s="10">
        <f t="shared" ref="R199" si="155">ROUND(M199/L199*100,1)</f>
        <v>100</v>
      </c>
    </row>
    <row r="200" spans="1:18" ht="51" x14ac:dyDescent="0.2">
      <c r="A200" s="32" t="s">
        <v>53</v>
      </c>
      <c r="B200" s="32" t="s">
        <v>54</v>
      </c>
      <c r="C200" s="2" t="s">
        <v>320</v>
      </c>
      <c r="D200" s="32" t="s">
        <v>20</v>
      </c>
      <c r="E200" s="32" t="s">
        <v>167</v>
      </c>
      <c r="F200" s="32" t="s">
        <v>89</v>
      </c>
      <c r="G200" s="2" t="s">
        <v>168</v>
      </c>
      <c r="H200" s="2" t="s">
        <v>59</v>
      </c>
      <c r="I200" s="32" t="s">
        <v>25</v>
      </c>
      <c r="J200" s="32" t="s">
        <v>60</v>
      </c>
      <c r="K200" s="32" t="s">
        <v>27</v>
      </c>
      <c r="L200" s="4">
        <v>95</v>
      </c>
      <c r="M200" s="4">
        <v>91</v>
      </c>
      <c r="N200" s="5">
        <f t="shared" si="149"/>
        <v>95.78947368421052</v>
      </c>
      <c r="O200" s="7">
        <v>5</v>
      </c>
      <c r="P200" s="8">
        <f t="shared" si="153"/>
        <v>5</v>
      </c>
      <c r="Q200" s="9">
        <v>0</v>
      </c>
      <c r="R200" s="10">
        <v>100</v>
      </c>
    </row>
    <row r="201" spans="1:18" ht="40.799999999999997" x14ac:dyDescent="0.2">
      <c r="A201" s="32" t="s">
        <v>53</v>
      </c>
      <c r="B201" s="32" t="s">
        <v>54</v>
      </c>
      <c r="C201" s="2" t="s">
        <v>320</v>
      </c>
      <c r="D201" s="32" t="s">
        <v>20</v>
      </c>
      <c r="E201" s="32" t="s">
        <v>321</v>
      </c>
      <c r="F201" s="32" t="s">
        <v>89</v>
      </c>
      <c r="G201" s="2" t="s">
        <v>322</v>
      </c>
      <c r="H201" s="2" t="s">
        <v>59</v>
      </c>
      <c r="I201" s="32" t="s">
        <v>25</v>
      </c>
      <c r="J201" s="32" t="s">
        <v>60</v>
      </c>
      <c r="K201" s="32" t="s">
        <v>27</v>
      </c>
      <c r="L201" s="4">
        <v>56</v>
      </c>
      <c r="M201" s="4">
        <v>52</v>
      </c>
      <c r="N201" s="5">
        <f t="shared" si="149"/>
        <v>92.857142857142861</v>
      </c>
      <c r="O201" s="7">
        <v>5</v>
      </c>
      <c r="P201" s="8">
        <f t="shared" si="153"/>
        <v>3</v>
      </c>
      <c r="Q201" s="9">
        <f t="shared" si="154"/>
        <v>2</v>
      </c>
      <c r="R201" s="10">
        <f t="shared" ref="R201:R202" si="156">ROUND(M201/(L201-P201)*100,1)</f>
        <v>98.1</v>
      </c>
    </row>
    <row r="202" spans="1:18" ht="61.2" x14ac:dyDescent="0.2">
      <c r="A202" s="32" t="s">
        <v>53</v>
      </c>
      <c r="B202" s="32" t="s">
        <v>54</v>
      </c>
      <c r="C202" s="2" t="s">
        <v>320</v>
      </c>
      <c r="D202" s="32" t="s">
        <v>41</v>
      </c>
      <c r="E202" s="32" t="s">
        <v>99</v>
      </c>
      <c r="F202" s="32" t="s">
        <v>100</v>
      </c>
      <c r="G202" s="2" t="s">
        <v>101</v>
      </c>
      <c r="H202" s="2" t="s">
        <v>102</v>
      </c>
      <c r="I202" s="32" t="s">
        <v>25</v>
      </c>
      <c r="J202" s="32" t="s">
        <v>60</v>
      </c>
      <c r="K202" s="32" t="s">
        <v>27</v>
      </c>
      <c r="L202" s="4">
        <v>57</v>
      </c>
      <c r="M202" s="4">
        <v>46</v>
      </c>
      <c r="N202" s="5">
        <f t="shared" si="149"/>
        <v>80.701754385964904</v>
      </c>
      <c r="O202" s="7">
        <v>5</v>
      </c>
      <c r="P202" s="8">
        <f t="shared" si="153"/>
        <v>3</v>
      </c>
      <c r="Q202" s="9">
        <f t="shared" si="154"/>
        <v>9</v>
      </c>
      <c r="R202" s="10">
        <f t="shared" si="156"/>
        <v>85.2</v>
      </c>
    </row>
    <row r="203" spans="1:18" ht="31.2" thickBot="1" x14ac:dyDescent="0.25">
      <c r="A203" s="33" t="s">
        <v>53</v>
      </c>
      <c r="B203" s="33" t="s">
        <v>54</v>
      </c>
      <c r="C203" s="34" t="s">
        <v>320</v>
      </c>
      <c r="D203" s="33" t="s">
        <v>41</v>
      </c>
      <c r="E203" s="33" t="s">
        <v>103</v>
      </c>
      <c r="F203" s="33" t="s">
        <v>43</v>
      </c>
      <c r="G203" s="34" t="s">
        <v>104</v>
      </c>
      <c r="H203" s="34" t="s">
        <v>45</v>
      </c>
      <c r="I203" s="33" t="s">
        <v>25</v>
      </c>
      <c r="J203" s="33" t="s">
        <v>46</v>
      </c>
      <c r="K203" s="33" t="s">
        <v>27</v>
      </c>
      <c r="L203" s="35">
        <v>2</v>
      </c>
      <c r="M203" s="35">
        <v>2</v>
      </c>
      <c r="N203" s="36">
        <f t="shared" si="149"/>
        <v>100</v>
      </c>
      <c r="O203" s="37"/>
      <c r="P203" s="38">
        <f t="shared" ref="P203:P208" si="157">ROUNDUP(L203*O203/100,0)</f>
        <v>0</v>
      </c>
      <c r="Q203" s="39">
        <f t="shared" ref="Q203:Q208" si="158">IF(M203-L203=0,0,ROUNDUP(L203-L203*O203%-M203,0))</f>
        <v>0</v>
      </c>
      <c r="R203" s="40">
        <f t="shared" ref="R203" si="159">ROUND(M203/L203*100,1)</f>
        <v>100</v>
      </c>
    </row>
    <row r="204" spans="1:18" ht="51" x14ac:dyDescent="0.2">
      <c r="A204" s="12" t="s">
        <v>53</v>
      </c>
      <c r="B204" s="12" t="s">
        <v>54</v>
      </c>
      <c r="C204" s="13" t="s">
        <v>323</v>
      </c>
      <c r="D204" s="12" t="s">
        <v>20</v>
      </c>
      <c r="E204" s="12" t="s">
        <v>112</v>
      </c>
      <c r="F204" s="12" t="s">
        <v>57</v>
      </c>
      <c r="G204" s="13" t="s">
        <v>113</v>
      </c>
      <c r="H204" s="13" t="s">
        <v>59</v>
      </c>
      <c r="I204" s="12" t="s">
        <v>25</v>
      </c>
      <c r="J204" s="12" t="s">
        <v>60</v>
      </c>
      <c r="K204" s="12" t="s">
        <v>27</v>
      </c>
      <c r="L204" s="4">
        <v>84</v>
      </c>
      <c r="M204" s="4">
        <v>81</v>
      </c>
      <c r="N204" s="5">
        <f t="shared" si="149"/>
        <v>96.428571428571431</v>
      </c>
      <c r="O204" s="7">
        <v>5</v>
      </c>
      <c r="P204" s="8">
        <f t="shared" si="157"/>
        <v>5</v>
      </c>
      <c r="Q204" s="9">
        <v>0</v>
      </c>
      <c r="R204" s="10">
        <v>100</v>
      </c>
    </row>
    <row r="205" spans="1:18" ht="51" x14ac:dyDescent="0.2">
      <c r="A205" s="1" t="s">
        <v>53</v>
      </c>
      <c r="B205" s="1" t="s">
        <v>54</v>
      </c>
      <c r="C205" s="2" t="s">
        <v>323</v>
      </c>
      <c r="D205" s="1" t="s">
        <v>20</v>
      </c>
      <c r="E205" s="1" t="s">
        <v>224</v>
      </c>
      <c r="F205" s="1" t="s">
        <v>57</v>
      </c>
      <c r="G205" s="2" t="s">
        <v>225</v>
      </c>
      <c r="H205" s="2" t="s">
        <v>59</v>
      </c>
      <c r="I205" s="1" t="s">
        <v>25</v>
      </c>
      <c r="J205" s="1" t="s">
        <v>60</v>
      </c>
      <c r="K205" s="1" t="s">
        <v>27</v>
      </c>
      <c r="L205" s="4">
        <v>9</v>
      </c>
      <c r="M205" s="4">
        <v>8</v>
      </c>
      <c r="N205" s="5">
        <f t="shared" si="149"/>
        <v>88.888888888888886</v>
      </c>
      <c r="O205" s="3">
        <v>5</v>
      </c>
      <c r="P205" s="8">
        <f t="shared" si="157"/>
        <v>1</v>
      </c>
      <c r="Q205" s="9">
        <f t="shared" si="158"/>
        <v>1</v>
      </c>
      <c r="R205" s="10">
        <f t="shared" ref="R205:R208" si="160">ROUND(M205/(L205-P205)*100,1)</f>
        <v>100</v>
      </c>
    </row>
    <row r="206" spans="1:18" ht="40.799999999999997" x14ac:dyDescent="0.2">
      <c r="A206" s="1" t="s">
        <v>53</v>
      </c>
      <c r="B206" s="1" t="s">
        <v>54</v>
      </c>
      <c r="C206" s="2" t="s">
        <v>323</v>
      </c>
      <c r="D206" s="1" t="s">
        <v>20</v>
      </c>
      <c r="E206" s="1" t="s">
        <v>324</v>
      </c>
      <c r="F206" s="1" t="s">
        <v>66</v>
      </c>
      <c r="G206" s="2" t="s">
        <v>325</v>
      </c>
      <c r="H206" s="2" t="s">
        <v>59</v>
      </c>
      <c r="I206" s="1" t="s">
        <v>25</v>
      </c>
      <c r="J206" s="1" t="s">
        <v>60</v>
      </c>
      <c r="K206" s="1" t="s">
        <v>27</v>
      </c>
      <c r="L206" s="4">
        <v>8</v>
      </c>
      <c r="M206" s="4">
        <v>7</v>
      </c>
      <c r="N206" s="5">
        <f t="shared" si="149"/>
        <v>87.5</v>
      </c>
      <c r="O206" s="3">
        <v>10</v>
      </c>
      <c r="P206" s="8">
        <f t="shared" si="157"/>
        <v>1</v>
      </c>
      <c r="Q206" s="9">
        <f t="shared" si="158"/>
        <v>1</v>
      </c>
      <c r="R206" s="10">
        <f t="shared" si="160"/>
        <v>100</v>
      </c>
    </row>
    <row r="207" spans="1:18" ht="51" x14ac:dyDescent="0.2">
      <c r="A207" s="1" t="s">
        <v>53</v>
      </c>
      <c r="B207" s="1" t="s">
        <v>54</v>
      </c>
      <c r="C207" s="2" t="s">
        <v>323</v>
      </c>
      <c r="D207" s="1" t="s">
        <v>20</v>
      </c>
      <c r="E207" s="1" t="s">
        <v>326</v>
      </c>
      <c r="F207" s="1" t="s">
        <v>66</v>
      </c>
      <c r="G207" s="2" t="s">
        <v>327</v>
      </c>
      <c r="H207" s="2" t="s">
        <v>59</v>
      </c>
      <c r="I207" s="1" t="s">
        <v>25</v>
      </c>
      <c r="J207" s="1" t="s">
        <v>60</v>
      </c>
      <c r="K207" s="1" t="s">
        <v>27</v>
      </c>
      <c r="L207" s="4">
        <v>12</v>
      </c>
      <c r="M207" s="4">
        <v>11</v>
      </c>
      <c r="N207" s="5">
        <f t="shared" si="149"/>
        <v>91.666666666666657</v>
      </c>
      <c r="O207" s="3">
        <v>10</v>
      </c>
      <c r="P207" s="8">
        <f t="shared" ref="P207" si="161">ROUNDUP(L207*O207/100,0)</f>
        <v>2</v>
      </c>
      <c r="Q207" s="9">
        <v>0</v>
      </c>
      <c r="R207" s="10">
        <v>100</v>
      </c>
    </row>
    <row r="208" spans="1:18" ht="40.799999999999997" x14ac:dyDescent="0.2">
      <c r="A208" s="1" t="s">
        <v>53</v>
      </c>
      <c r="B208" s="1" t="s">
        <v>54</v>
      </c>
      <c r="C208" s="2" t="s">
        <v>323</v>
      </c>
      <c r="D208" s="1" t="s">
        <v>20</v>
      </c>
      <c r="E208" s="1" t="s">
        <v>328</v>
      </c>
      <c r="F208" s="1" t="s">
        <v>66</v>
      </c>
      <c r="G208" s="2" t="s">
        <v>329</v>
      </c>
      <c r="H208" s="2" t="s">
        <v>59</v>
      </c>
      <c r="I208" s="1" t="s">
        <v>25</v>
      </c>
      <c r="J208" s="1" t="s">
        <v>60</v>
      </c>
      <c r="K208" s="1" t="s">
        <v>27</v>
      </c>
      <c r="L208" s="4">
        <v>4</v>
      </c>
      <c r="M208" s="4">
        <v>2</v>
      </c>
      <c r="N208" s="5">
        <f t="shared" si="149"/>
        <v>50</v>
      </c>
      <c r="O208" s="3">
        <v>10</v>
      </c>
      <c r="P208" s="8">
        <f t="shared" si="157"/>
        <v>1</v>
      </c>
      <c r="Q208" s="9">
        <f t="shared" si="158"/>
        <v>2</v>
      </c>
      <c r="R208" s="10">
        <f t="shared" si="160"/>
        <v>66.7</v>
      </c>
    </row>
    <row r="209" spans="1:18" ht="51" x14ac:dyDescent="0.2">
      <c r="A209" s="1" t="s">
        <v>53</v>
      </c>
      <c r="B209" s="1" t="s">
        <v>54</v>
      </c>
      <c r="C209" s="2" t="s">
        <v>323</v>
      </c>
      <c r="D209" s="1" t="s">
        <v>20</v>
      </c>
      <c r="E209" s="1" t="s">
        <v>230</v>
      </c>
      <c r="F209" s="1" t="s">
        <v>66</v>
      </c>
      <c r="G209" s="2" t="s">
        <v>231</v>
      </c>
      <c r="H209" s="2" t="s">
        <v>59</v>
      </c>
      <c r="I209" s="1" t="s">
        <v>25</v>
      </c>
      <c r="J209" s="1" t="s">
        <v>60</v>
      </c>
      <c r="K209" s="1" t="s">
        <v>27</v>
      </c>
      <c r="L209" s="4">
        <v>22</v>
      </c>
      <c r="M209" s="4">
        <v>20</v>
      </c>
      <c r="N209" s="5">
        <f t="shared" si="149"/>
        <v>90.909090909090907</v>
      </c>
      <c r="O209" s="3">
        <v>10</v>
      </c>
      <c r="P209" s="8">
        <f t="shared" ref="P209" si="162">ROUNDUP(L209*O209/100,0)</f>
        <v>3</v>
      </c>
      <c r="Q209" s="9">
        <v>0</v>
      </c>
      <c r="R209" s="10">
        <v>100</v>
      </c>
    </row>
    <row r="210" spans="1:18" ht="40.799999999999997" x14ac:dyDescent="0.2">
      <c r="A210" s="1" t="s">
        <v>53</v>
      </c>
      <c r="B210" s="1" t="s">
        <v>54</v>
      </c>
      <c r="C210" s="2" t="s">
        <v>323</v>
      </c>
      <c r="D210" s="1" t="s">
        <v>20</v>
      </c>
      <c r="E210" s="1" t="s">
        <v>68</v>
      </c>
      <c r="F210" s="1" t="s">
        <v>69</v>
      </c>
      <c r="G210" s="2" t="s">
        <v>70</v>
      </c>
      <c r="H210" s="2" t="s">
        <v>24</v>
      </c>
      <c r="I210" s="1" t="s">
        <v>25</v>
      </c>
      <c r="J210" s="1" t="s">
        <v>26</v>
      </c>
      <c r="K210" s="1" t="s">
        <v>27</v>
      </c>
      <c r="L210" s="4">
        <v>61840</v>
      </c>
      <c r="M210" s="4">
        <v>58229</v>
      </c>
      <c r="N210" s="5">
        <f t="shared" si="149"/>
        <v>94.160737386804655</v>
      </c>
      <c r="O210" s="3">
        <v>5</v>
      </c>
      <c r="P210" s="8">
        <f t="shared" ref="P210" si="163">ROUNDUP(L210*O210/100,0)</f>
        <v>3092</v>
      </c>
      <c r="Q210" s="9">
        <f t="shared" ref="Q210" si="164">IF(M210-L210=0,0,ROUNDUP(L210-L210*O210%-M210,0))</f>
        <v>519</v>
      </c>
      <c r="R210" s="10">
        <f t="shared" ref="R210" si="165">ROUND(M210/(L210-P210)*100,1)</f>
        <v>99.1</v>
      </c>
    </row>
    <row r="211" spans="1:18" ht="40.799999999999997" x14ac:dyDescent="0.2">
      <c r="A211" s="1" t="s">
        <v>53</v>
      </c>
      <c r="B211" s="1" t="s">
        <v>54</v>
      </c>
      <c r="C211" s="2" t="s">
        <v>323</v>
      </c>
      <c r="D211" s="1" t="s">
        <v>20</v>
      </c>
      <c r="E211" s="1" t="s">
        <v>71</v>
      </c>
      <c r="F211" s="1" t="s">
        <v>72</v>
      </c>
      <c r="G211" s="2" t="s">
        <v>73</v>
      </c>
      <c r="H211" s="2" t="s">
        <v>59</v>
      </c>
      <c r="I211" s="1" t="s">
        <v>25</v>
      </c>
      <c r="J211" s="1" t="s">
        <v>60</v>
      </c>
      <c r="K211" s="1" t="s">
        <v>27</v>
      </c>
      <c r="L211" s="4">
        <v>33</v>
      </c>
      <c r="M211" s="4">
        <v>22</v>
      </c>
      <c r="N211" s="5">
        <f t="shared" si="149"/>
        <v>66.666666666666657</v>
      </c>
      <c r="O211" s="3">
        <v>10</v>
      </c>
      <c r="P211" s="8">
        <f t="shared" ref="P211:P212" si="166">ROUNDUP(L211*O211/100,0)</f>
        <v>4</v>
      </c>
      <c r="Q211" s="9">
        <f t="shared" ref="Q211:Q212" si="167">IF(M211-L211=0,0,ROUNDUP(L211-L211*O211%-M211,0))</f>
        <v>8</v>
      </c>
      <c r="R211" s="10">
        <f t="shared" ref="R211:R212" si="168">ROUND(M211/(L211-P211)*100,1)</f>
        <v>75.900000000000006</v>
      </c>
    </row>
    <row r="212" spans="1:18" ht="40.799999999999997" x14ac:dyDescent="0.2">
      <c r="A212" s="1" t="s">
        <v>53</v>
      </c>
      <c r="B212" s="1" t="s">
        <v>54</v>
      </c>
      <c r="C212" s="2" t="s">
        <v>323</v>
      </c>
      <c r="D212" s="1" t="s">
        <v>20</v>
      </c>
      <c r="E212" s="1" t="s">
        <v>330</v>
      </c>
      <c r="F212" s="1" t="s">
        <v>72</v>
      </c>
      <c r="G212" s="2" t="s">
        <v>331</v>
      </c>
      <c r="H212" s="2" t="s">
        <v>59</v>
      </c>
      <c r="I212" s="1" t="s">
        <v>25</v>
      </c>
      <c r="J212" s="1" t="s">
        <v>60</v>
      </c>
      <c r="K212" s="1" t="s">
        <v>27</v>
      </c>
      <c r="L212" s="4">
        <v>18</v>
      </c>
      <c r="M212" s="4">
        <v>16</v>
      </c>
      <c r="N212" s="5">
        <f t="shared" si="149"/>
        <v>88.888888888888886</v>
      </c>
      <c r="O212" s="3">
        <v>10</v>
      </c>
      <c r="P212" s="8">
        <f t="shared" si="166"/>
        <v>2</v>
      </c>
      <c r="Q212" s="9">
        <f t="shared" si="167"/>
        <v>1</v>
      </c>
      <c r="R212" s="10">
        <f t="shared" si="168"/>
        <v>100</v>
      </c>
    </row>
    <row r="213" spans="1:18" ht="51" x14ac:dyDescent="0.2">
      <c r="A213" s="1" t="s">
        <v>53</v>
      </c>
      <c r="B213" s="1" t="s">
        <v>54</v>
      </c>
      <c r="C213" s="2" t="s">
        <v>323</v>
      </c>
      <c r="D213" s="1" t="s">
        <v>20</v>
      </c>
      <c r="E213" s="1" t="s">
        <v>332</v>
      </c>
      <c r="F213" s="1" t="s">
        <v>72</v>
      </c>
      <c r="G213" s="2" t="s">
        <v>333</v>
      </c>
      <c r="H213" s="2" t="s">
        <v>59</v>
      </c>
      <c r="I213" s="1" t="s">
        <v>25</v>
      </c>
      <c r="J213" s="1" t="s">
        <v>60</v>
      </c>
      <c r="K213" s="1" t="s">
        <v>27</v>
      </c>
      <c r="L213" s="4">
        <v>25</v>
      </c>
      <c r="M213" s="4">
        <v>25</v>
      </c>
      <c r="N213" s="5">
        <f t="shared" si="149"/>
        <v>100</v>
      </c>
      <c r="O213" s="3">
        <v>10</v>
      </c>
      <c r="P213" s="8">
        <f t="shared" ref="P213:P215" si="169">ROUNDUP(L213*O213/100,0)</f>
        <v>3</v>
      </c>
      <c r="Q213" s="9">
        <f t="shared" ref="Q213:Q214" si="170">IF(M213-L213=0,0,ROUNDUP(L213-L213*O213%-M213,0))</f>
        <v>0</v>
      </c>
      <c r="R213" s="10">
        <f t="shared" ref="R213:R214" si="171">ROUND(M213/L213*100,1)</f>
        <v>100</v>
      </c>
    </row>
    <row r="214" spans="1:18" ht="51" x14ac:dyDescent="0.2">
      <c r="A214" s="1" t="s">
        <v>53</v>
      </c>
      <c r="B214" s="1" t="s">
        <v>54</v>
      </c>
      <c r="C214" s="2" t="s">
        <v>323</v>
      </c>
      <c r="D214" s="1" t="s">
        <v>20</v>
      </c>
      <c r="E214" s="1" t="s">
        <v>76</v>
      </c>
      <c r="F214" s="1" t="s">
        <v>72</v>
      </c>
      <c r="G214" s="2" t="s">
        <v>77</v>
      </c>
      <c r="H214" s="2" t="s">
        <v>59</v>
      </c>
      <c r="I214" s="1" t="s">
        <v>25</v>
      </c>
      <c r="J214" s="1" t="s">
        <v>60</v>
      </c>
      <c r="K214" s="1" t="s">
        <v>27</v>
      </c>
      <c r="L214" s="4">
        <v>20</v>
      </c>
      <c r="M214" s="4">
        <v>20</v>
      </c>
      <c r="N214" s="5">
        <f t="shared" si="149"/>
        <v>100</v>
      </c>
      <c r="O214" s="3">
        <v>10</v>
      </c>
      <c r="P214" s="8">
        <f t="shared" si="169"/>
        <v>2</v>
      </c>
      <c r="Q214" s="9">
        <f t="shared" si="170"/>
        <v>0</v>
      </c>
      <c r="R214" s="10">
        <f t="shared" si="171"/>
        <v>100</v>
      </c>
    </row>
    <row r="215" spans="1:18" ht="51" x14ac:dyDescent="0.2">
      <c r="A215" s="1" t="s">
        <v>53</v>
      </c>
      <c r="B215" s="1" t="s">
        <v>54</v>
      </c>
      <c r="C215" s="2" t="s">
        <v>323</v>
      </c>
      <c r="D215" s="1" t="s">
        <v>20</v>
      </c>
      <c r="E215" s="1" t="s">
        <v>191</v>
      </c>
      <c r="F215" s="1" t="s">
        <v>89</v>
      </c>
      <c r="G215" s="2" t="s">
        <v>192</v>
      </c>
      <c r="H215" s="2" t="s">
        <v>59</v>
      </c>
      <c r="I215" s="1" t="s">
        <v>25</v>
      </c>
      <c r="J215" s="1" t="s">
        <v>60</v>
      </c>
      <c r="K215" s="1" t="s">
        <v>27</v>
      </c>
      <c r="L215" s="4">
        <v>90</v>
      </c>
      <c r="M215" s="4">
        <v>86</v>
      </c>
      <c r="N215" s="5">
        <f t="shared" si="149"/>
        <v>95.555555555555557</v>
      </c>
      <c r="O215" s="3">
        <v>5</v>
      </c>
      <c r="P215" s="8">
        <f t="shared" si="169"/>
        <v>5</v>
      </c>
      <c r="Q215" s="9">
        <v>0</v>
      </c>
      <c r="R215" s="10">
        <v>100</v>
      </c>
    </row>
    <row r="216" spans="1:18" ht="51" x14ac:dyDescent="0.2">
      <c r="A216" s="1" t="s">
        <v>53</v>
      </c>
      <c r="B216" s="1" t="s">
        <v>54</v>
      </c>
      <c r="C216" s="2" t="s">
        <v>323</v>
      </c>
      <c r="D216" s="1" t="s">
        <v>20</v>
      </c>
      <c r="E216" s="1" t="s">
        <v>118</v>
      </c>
      <c r="F216" s="1" t="s">
        <v>89</v>
      </c>
      <c r="G216" s="2" t="s">
        <v>119</v>
      </c>
      <c r="H216" s="2" t="s">
        <v>59</v>
      </c>
      <c r="I216" s="1" t="s">
        <v>25</v>
      </c>
      <c r="J216" s="1" t="s">
        <v>60</v>
      </c>
      <c r="K216" s="1" t="s">
        <v>27</v>
      </c>
      <c r="L216" s="4">
        <v>7</v>
      </c>
      <c r="M216" s="4">
        <v>7</v>
      </c>
      <c r="N216" s="5">
        <f t="shared" si="149"/>
        <v>100</v>
      </c>
      <c r="O216" s="3">
        <v>5</v>
      </c>
      <c r="P216" s="8">
        <f t="shared" ref="P216:P217" si="172">ROUNDUP(L216*O216/100,0)</f>
        <v>1</v>
      </c>
      <c r="Q216" s="9">
        <f t="shared" ref="Q216" si="173">IF(M216-L216=0,0,ROUNDUP(L216-L216*O216%-M216,0))</f>
        <v>0</v>
      </c>
      <c r="R216" s="10">
        <f t="shared" ref="R216" si="174">ROUND(M216/L216*100,1)</f>
        <v>100</v>
      </c>
    </row>
    <row r="217" spans="1:18" ht="51" x14ac:dyDescent="0.2">
      <c r="A217" s="1" t="s">
        <v>53</v>
      </c>
      <c r="B217" s="1" t="s">
        <v>54</v>
      </c>
      <c r="C217" s="2" t="s">
        <v>323</v>
      </c>
      <c r="D217" s="1" t="s">
        <v>20</v>
      </c>
      <c r="E217" s="1" t="s">
        <v>242</v>
      </c>
      <c r="F217" s="1" t="s">
        <v>89</v>
      </c>
      <c r="G217" s="2" t="s">
        <v>243</v>
      </c>
      <c r="H217" s="2" t="s">
        <v>59</v>
      </c>
      <c r="I217" s="1" t="s">
        <v>25</v>
      </c>
      <c r="J217" s="1" t="s">
        <v>60</v>
      </c>
      <c r="K217" s="1" t="s">
        <v>27</v>
      </c>
      <c r="L217" s="4">
        <v>45</v>
      </c>
      <c r="M217" s="4">
        <v>46</v>
      </c>
      <c r="N217" s="5">
        <f t="shared" si="149"/>
        <v>102.22222222222221</v>
      </c>
      <c r="O217" s="3">
        <v>5</v>
      </c>
      <c r="P217" s="8">
        <f t="shared" si="172"/>
        <v>3</v>
      </c>
      <c r="Q217" s="9">
        <v>0</v>
      </c>
      <c r="R217" s="10">
        <f>M217/L217*100</f>
        <v>102.22222222222221</v>
      </c>
    </row>
    <row r="218" spans="1:18" ht="61.8" thickBot="1" x14ac:dyDescent="0.25">
      <c r="A218" s="16" t="s">
        <v>53</v>
      </c>
      <c r="B218" s="16" t="s">
        <v>54</v>
      </c>
      <c r="C218" s="17" t="s">
        <v>323</v>
      </c>
      <c r="D218" s="16" t="s">
        <v>41</v>
      </c>
      <c r="E218" s="16" t="s">
        <v>99</v>
      </c>
      <c r="F218" s="16" t="s">
        <v>100</v>
      </c>
      <c r="G218" s="17" t="s">
        <v>101</v>
      </c>
      <c r="H218" s="17" t="s">
        <v>102</v>
      </c>
      <c r="I218" s="16" t="s">
        <v>25</v>
      </c>
      <c r="J218" s="16" t="s">
        <v>60</v>
      </c>
      <c r="K218" s="16" t="s">
        <v>27</v>
      </c>
      <c r="L218" s="18">
        <v>36</v>
      </c>
      <c r="M218" s="18">
        <v>16</v>
      </c>
      <c r="N218" s="19">
        <f t="shared" si="149"/>
        <v>44.444444444444443</v>
      </c>
      <c r="O218" s="20">
        <v>5</v>
      </c>
      <c r="P218" s="21">
        <f t="shared" ref="P218:P219" si="175">ROUNDUP(L218*O218/100,0)</f>
        <v>2</v>
      </c>
      <c r="Q218" s="22">
        <f t="shared" ref="Q218" si="176">IF(M218-L218=0,0,ROUNDUP(L218-L218*O218%-M218,0))</f>
        <v>19</v>
      </c>
      <c r="R218" s="23">
        <f t="shared" ref="R218" si="177">ROUND(M218/(L218-P218)*100,1)</f>
        <v>47.1</v>
      </c>
    </row>
    <row r="219" spans="1:18" ht="40.799999999999997" x14ac:dyDescent="0.2">
      <c r="A219" s="24" t="s">
        <v>53</v>
      </c>
      <c r="B219" s="24" t="s">
        <v>54</v>
      </c>
      <c r="C219" s="25" t="s">
        <v>334</v>
      </c>
      <c r="D219" s="24" t="s">
        <v>20</v>
      </c>
      <c r="E219" s="24" t="s">
        <v>63</v>
      </c>
      <c r="F219" s="24" t="s">
        <v>57</v>
      </c>
      <c r="G219" s="25" t="s">
        <v>64</v>
      </c>
      <c r="H219" s="25" t="s">
        <v>59</v>
      </c>
      <c r="I219" s="24" t="s">
        <v>25</v>
      </c>
      <c r="J219" s="24" t="s">
        <v>60</v>
      </c>
      <c r="K219" s="24" t="s">
        <v>27</v>
      </c>
      <c r="L219" s="26">
        <v>70</v>
      </c>
      <c r="M219" s="26">
        <v>68</v>
      </c>
      <c r="N219" s="27">
        <f t="shared" si="149"/>
        <v>97.142857142857139</v>
      </c>
      <c r="O219" s="28">
        <v>5</v>
      </c>
      <c r="P219" s="29">
        <f t="shared" si="175"/>
        <v>4</v>
      </c>
      <c r="Q219" s="30">
        <v>0</v>
      </c>
      <c r="R219" s="31">
        <v>100</v>
      </c>
    </row>
    <row r="220" spans="1:18" ht="51" x14ac:dyDescent="0.2">
      <c r="A220" s="32" t="s">
        <v>53</v>
      </c>
      <c r="B220" s="32" t="s">
        <v>54</v>
      </c>
      <c r="C220" s="2" t="s">
        <v>334</v>
      </c>
      <c r="D220" s="32" t="s">
        <v>20</v>
      </c>
      <c r="E220" s="32" t="s">
        <v>127</v>
      </c>
      <c r="F220" s="32" t="s">
        <v>66</v>
      </c>
      <c r="G220" s="2" t="s">
        <v>128</v>
      </c>
      <c r="H220" s="2" t="s">
        <v>59</v>
      </c>
      <c r="I220" s="32" t="s">
        <v>25</v>
      </c>
      <c r="J220" s="32" t="s">
        <v>60</v>
      </c>
      <c r="K220" s="32" t="s">
        <v>27</v>
      </c>
      <c r="L220" s="4">
        <v>5</v>
      </c>
      <c r="M220" s="4">
        <v>5</v>
      </c>
      <c r="N220" s="5">
        <f t="shared" si="149"/>
        <v>100</v>
      </c>
      <c r="O220" s="7">
        <v>10</v>
      </c>
      <c r="P220" s="8">
        <f t="shared" ref="P220:P231" si="178">ROUNDUP(L220*O220/100,0)</f>
        <v>1</v>
      </c>
      <c r="Q220" s="9">
        <f t="shared" ref="Q220:Q230" si="179">IF(M220-L220=0,0,ROUNDUP(L220-L220*O220%-M220,0))</f>
        <v>0</v>
      </c>
      <c r="R220" s="10">
        <f t="shared" ref="R220:R230" si="180">ROUND(M220/L220*100,1)</f>
        <v>100</v>
      </c>
    </row>
    <row r="221" spans="1:18" ht="40.799999999999997" x14ac:dyDescent="0.2">
      <c r="A221" s="32" t="s">
        <v>53</v>
      </c>
      <c r="B221" s="32" t="s">
        <v>54</v>
      </c>
      <c r="C221" s="2" t="s">
        <v>334</v>
      </c>
      <c r="D221" s="32" t="s">
        <v>20</v>
      </c>
      <c r="E221" s="32" t="s">
        <v>68</v>
      </c>
      <c r="F221" s="32" t="s">
        <v>69</v>
      </c>
      <c r="G221" s="2" t="s">
        <v>70</v>
      </c>
      <c r="H221" s="2" t="s">
        <v>24</v>
      </c>
      <c r="I221" s="32" t="s">
        <v>25</v>
      </c>
      <c r="J221" s="32" t="s">
        <v>26</v>
      </c>
      <c r="K221" s="32" t="s">
        <v>27</v>
      </c>
      <c r="L221" s="4">
        <v>92620</v>
      </c>
      <c r="M221" s="4">
        <v>92620</v>
      </c>
      <c r="N221" s="5">
        <f t="shared" si="149"/>
        <v>100</v>
      </c>
      <c r="O221" s="7">
        <v>5</v>
      </c>
      <c r="P221" s="8">
        <f t="shared" si="178"/>
        <v>4631</v>
      </c>
      <c r="Q221" s="9">
        <f t="shared" si="179"/>
        <v>0</v>
      </c>
      <c r="R221" s="10">
        <f t="shared" si="180"/>
        <v>100</v>
      </c>
    </row>
    <row r="222" spans="1:18" ht="40.799999999999997" x14ac:dyDescent="0.2">
      <c r="A222" s="32" t="s">
        <v>53</v>
      </c>
      <c r="B222" s="32" t="s">
        <v>54</v>
      </c>
      <c r="C222" s="2" t="s">
        <v>334</v>
      </c>
      <c r="D222" s="32" t="s">
        <v>20</v>
      </c>
      <c r="E222" s="32" t="s">
        <v>330</v>
      </c>
      <c r="F222" s="32" t="s">
        <v>72</v>
      </c>
      <c r="G222" s="2" t="s">
        <v>331</v>
      </c>
      <c r="H222" s="2" t="s">
        <v>59</v>
      </c>
      <c r="I222" s="32" t="s">
        <v>25</v>
      </c>
      <c r="J222" s="32" t="s">
        <v>60</v>
      </c>
      <c r="K222" s="32" t="s">
        <v>27</v>
      </c>
      <c r="L222" s="4">
        <v>16</v>
      </c>
      <c r="M222" s="4">
        <v>16</v>
      </c>
      <c r="N222" s="5">
        <f t="shared" si="149"/>
        <v>100</v>
      </c>
      <c r="O222" s="7">
        <v>10</v>
      </c>
      <c r="P222" s="8">
        <f t="shared" si="178"/>
        <v>2</v>
      </c>
      <c r="Q222" s="9">
        <f t="shared" si="179"/>
        <v>0</v>
      </c>
      <c r="R222" s="10">
        <f t="shared" si="180"/>
        <v>100</v>
      </c>
    </row>
    <row r="223" spans="1:18" ht="40.799999999999997" x14ac:dyDescent="0.2">
      <c r="A223" s="32" t="s">
        <v>53</v>
      </c>
      <c r="B223" s="32" t="s">
        <v>54</v>
      </c>
      <c r="C223" s="2" t="s">
        <v>334</v>
      </c>
      <c r="D223" s="32" t="s">
        <v>20</v>
      </c>
      <c r="E223" s="32" t="s">
        <v>129</v>
      </c>
      <c r="F223" s="32" t="s">
        <v>72</v>
      </c>
      <c r="G223" s="2" t="s">
        <v>130</v>
      </c>
      <c r="H223" s="2" t="s">
        <v>59</v>
      </c>
      <c r="I223" s="32" t="s">
        <v>25</v>
      </c>
      <c r="J223" s="32" t="s">
        <v>60</v>
      </c>
      <c r="K223" s="32" t="s">
        <v>27</v>
      </c>
      <c r="L223" s="4">
        <v>26</v>
      </c>
      <c r="M223" s="4">
        <v>26</v>
      </c>
      <c r="N223" s="5">
        <f t="shared" si="149"/>
        <v>100</v>
      </c>
      <c r="O223" s="7">
        <v>10</v>
      </c>
      <c r="P223" s="8">
        <f t="shared" si="178"/>
        <v>3</v>
      </c>
      <c r="Q223" s="9">
        <f t="shared" si="179"/>
        <v>0</v>
      </c>
      <c r="R223" s="10">
        <f t="shared" si="180"/>
        <v>100</v>
      </c>
    </row>
    <row r="224" spans="1:18" ht="51" x14ac:dyDescent="0.2">
      <c r="A224" s="32" t="s">
        <v>53</v>
      </c>
      <c r="B224" s="32" t="s">
        <v>54</v>
      </c>
      <c r="C224" s="2" t="s">
        <v>334</v>
      </c>
      <c r="D224" s="32" t="s">
        <v>20</v>
      </c>
      <c r="E224" s="32" t="s">
        <v>76</v>
      </c>
      <c r="F224" s="32" t="s">
        <v>72</v>
      </c>
      <c r="G224" s="2" t="s">
        <v>77</v>
      </c>
      <c r="H224" s="2" t="s">
        <v>59</v>
      </c>
      <c r="I224" s="32" t="s">
        <v>25</v>
      </c>
      <c r="J224" s="32" t="s">
        <v>60</v>
      </c>
      <c r="K224" s="32" t="s">
        <v>27</v>
      </c>
      <c r="L224" s="4">
        <v>58</v>
      </c>
      <c r="M224" s="4">
        <v>58</v>
      </c>
      <c r="N224" s="5">
        <f t="shared" si="149"/>
        <v>100</v>
      </c>
      <c r="O224" s="7">
        <v>10</v>
      </c>
      <c r="P224" s="8">
        <f t="shared" si="178"/>
        <v>6</v>
      </c>
      <c r="Q224" s="9">
        <f t="shared" si="179"/>
        <v>0</v>
      </c>
      <c r="R224" s="10">
        <f t="shared" si="180"/>
        <v>100</v>
      </c>
    </row>
    <row r="225" spans="1:18" ht="51" x14ac:dyDescent="0.2">
      <c r="A225" s="32" t="s">
        <v>53</v>
      </c>
      <c r="B225" s="32" t="s">
        <v>54</v>
      </c>
      <c r="C225" s="2" t="s">
        <v>334</v>
      </c>
      <c r="D225" s="32" t="s">
        <v>20</v>
      </c>
      <c r="E225" s="32" t="s">
        <v>335</v>
      </c>
      <c r="F225" s="32" t="s">
        <v>72</v>
      </c>
      <c r="G225" s="2" t="s">
        <v>336</v>
      </c>
      <c r="H225" s="2" t="s">
        <v>59</v>
      </c>
      <c r="I225" s="32" t="s">
        <v>25</v>
      </c>
      <c r="J225" s="32" t="s">
        <v>60</v>
      </c>
      <c r="K225" s="32" t="s">
        <v>27</v>
      </c>
      <c r="L225" s="4">
        <v>7</v>
      </c>
      <c r="M225" s="4">
        <v>7</v>
      </c>
      <c r="N225" s="5">
        <f t="shared" si="149"/>
        <v>100</v>
      </c>
      <c r="O225" s="7"/>
      <c r="P225" s="8">
        <f t="shared" si="178"/>
        <v>0</v>
      </c>
      <c r="Q225" s="9">
        <f t="shared" si="179"/>
        <v>0</v>
      </c>
      <c r="R225" s="10">
        <f t="shared" si="180"/>
        <v>100</v>
      </c>
    </row>
    <row r="226" spans="1:18" ht="51" x14ac:dyDescent="0.2">
      <c r="A226" s="32" t="s">
        <v>53</v>
      </c>
      <c r="B226" s="32" t="s">
        <v>54</v>
      </c>
      <c r="C226" s="2" t="s">
        <v>334</v>
      </c>
      <c r="D226" s="32" t="s">
        <v>20</v>
      </c>
      <c r="E226" s="32" t="s">
        <v>337</v>
      </c>
      <c r="F226" s="32" t="s">
        <v>72</v>
      </c>
      <c r="G226" s="2" t="s">
        <v>338</v>
      </c>
      <c r="H226" s="2" t="s">
        <v>59</v>
      </c>
      <c r="I226" s="32" t="s">
        <v>25</v>
      </c>
      <c r="J226" s="32" t="s">
        <v>60</v>
      </c>
      <c r="K226" s="32" t="s">
        <v>27</v>
      </c>
      <c r="L226" s="4">
        <v>34</v>
      </c>
      <c r="M226" s="4">
        <v>34</v>
      </c>
      <c r="N226" s="5">
        <f t="shared" si="149"/>
        <v>100</v>
      </c>
      <c r="O226" s="7">
        <v>10</v>
      </c>
      <c r="P226" s="8">
        <f t="shared" si="178"/>
        <v>4</v>
      </c>
      <c r="Q226" s="9">
        <f t="shared" si="179"/>
        <v>0</v>
      </c>
      <c r="R226" s="10">
        <f t="shared" si="180"/>
        <v>100</v>
      </c>
    </row>
    <row r="227" spans="1:18" ht="51" x14ac:dyDescent="0.2">
      <c r="A227" s="32" t="s">
        <v>53</v>
      </c>
      <c r="B227" s="32" t="s">
        <v>54</v>
      </c>
      <c r="C227" s="2" t="s">
        <v>334</v>
      </c>
      <c r="D227" s="32" t="s">
        <v>20</v>
      </c>
      <c r="E227" s="32" t="s">
        <v>82</v>
      </c>
      <c r="F227" s="32" t="s">
        <v>72</v>
      </c>
      <c r="G227" s="2" t="s">
        <v>83</v>
      </c>
      <c r="H227" s="2" t="s">
        <v>59</v>
      </c>
      <c r="I227" s="32" t="s">
        <v>25</v>
      </c>
      <c r="J227" s="32" t="s">
        <v>60</v>
      </c>
      <c r="K227" s="32" t="s">
        <v>27</v>
      </c>
      <c r="L227" s="4">
        <v>8</v>
      </c>
      <c r="M227" s="4">
        <v>8</v>
      </c>
      <c r="N227" s="5">
        <f t="shared" si="149"/>
        <v>100</v>
      </c>
      <c r="O227" s="7">
        <v>10</v>
      </c>
      <c r="P227" s="8">
        <f t="shared" si="178"/>
        <v>1</v>
      </c>
      <c r="Q227" s="9">
        <f t="shared" si="179"/>
        <v>0</v>
      </c>
      <c r="R227" s="10">
        <f t="shared" si="180"/>
        <v>100</v>
      </c>
    </row>
    <row r="228" spans="1:18" ht="40.799999999999997" x14ac:dyDescent="0.2">
      <c r="A228" s="32" t="s">
        <v>53</v>
      </c>
      <c r="B228" s="32" t="s">
        <v>54</v>
      </c>
      <c r="C228" s="2" t="s">
        <v>334</v>
      </c>
      <c r="D228" s="32" t="s">
        <v>20</v>
      </c>
      <c r="E228" s="32" t="s">
        <v>339</v>
      </c>
      <c r="F228" s="32" t="s">
        <v>89</v>
      </c>
      <c r="G228" s="2" t="s">
        <v>340</v>
      </c>
      <c r="H228" s="2" t="s">
        <v>59</v>
      </c>
      <c r="I228" s="32" t="s">
        <v>25</v>
      </c>
      <c r="J228" s="32" t="s">
        <v>60</v>
      </c>
      <c r="K228" s="32" t="s">
        <v>27</v>
      </c>
      <c r="L228" s="4">
        <v>27</v>
      </c>
      <c r="M228" s="4">
        <v>27</v>
      </c>
      <c r="N228" s="5">
        <f t="shared" si="149"/>
        <v>100</v>
      </c>
      <c r="O228" s="7">
        <v>5</v>
      </c>
      <c r="P228" s="8">
        <f t="shared" si="178"/>
        <v>2</v>
      </c>
      <c r="Q228" s="9">
        <f t="shared" si="179"/>
        <v>0</v>
      </c>
      <c r="R228" s="10">
        <f t="shared" si="180"/>
        <v>100</v>
      </c>
    </row>
    <row r="229" spans="1:18" ht="40.799999999999997" x14ac:dyDescent="0.2">
      <c r="A229" s="32" t="s">
        <v>53</v>
      </c>
      <c r="B229" s="32" t="s">
        <v>54</v>
      </c>
      <c r="C229" s="2" t="s">
        <v>334</v>
      </c>
      <c r="D229" s="32" t="s">
        <v>20</v>
      </c>
      <c r="E229" s="32" t="s">
        <v>145</v>
      </c>
      <c r="F229" s="32" t="s">
        <v>89</v>
      </c>
      <c r="G229" s="2" t="s">
        <v>146</v>
      </c>
      <c r="H229" s="2" t="s">
        <v>59</v>
      </c>
      <c r="I229" s="32" t="s">
        <v>25</v>
      </c>
      <c r="J229" s="32" t="s">
        <v>60</v>
      </c>
      <c r="K229" s="32" t="s">
        <v>27</v>
      </c>
      <c r="L229" s="4">
        <v>7</v>
      </c>
      <c r="M229" s="4">
        <v>7</v>
      </c>
      <c r="N229" s="5">
        <f t="shared" si="149"/>
        <v>100</v>
      </c>
      <c r="O229" s="7">
        <v>5</v>
      </c>
      <c r="P229" s="8">
        <f t="shared" si="178"/>
        <v>1</v>
      </c>
      <c r="Q229" s="9">
        <f t="shared" si="179"/>
        <v>0</v>
      </c>
      <c r="R229" s="10">
        <f t="shared" si="180"/>
        <v>100</v>
      </c>
    </row>
    <row r="230" spans="1:18" ht="51" x14ac:dyDescent="0.2">
      <c r="A230" s="32" t="s">
        <v>53</v>
      </c>
      <c r="B230" s="32" t="s">
        <v>54</v>
      </c>
      <c r="C230" s="2" t="s">
        <v>334</v>
      </c>
      <c r="D230" s="32" t="s">
        <v>20</v>
      </c>
      <c r="E230" s="32" t="s">
        <v>95</v>
      </c>
      <c r="F230" s="32" t="s">
        <v>89</v>
      </c>
      <c r="G230" s="2" t="s">
        <v>96</v>
      </c>
      <c r="H230" s="2" t="s">
        <v>59</v>
      </c>
      <c r="I230" s="32" t="s">
        <v>25</v>
      </c>
      <c r="J230" s="32" t="s">
        <v>60</v>
      </c>
      <c r="K230" s="32" t="s">
        <v>27</v>
      </c>
      <c r="L230" s="4">
        <v>12</v>
      </c>
      <c r="M230" s="4">
        <v>12</v>
      </c>
      <c r="N230" s="5">
        <f t="shared" si="149"/>
        <v>100</v>
      </c>
      <c r="O230" s="7">
        <v>5</v>
      </c>
      <c r="P230" s="8">
        <f t="shared" si="178"/>
        <v>1</v>
      </c>
      <c r="Q230" s="9">
        <f t="shared" si="179"/>
        <v>0</v>
      </c>
      <c r="R230" s="10">
        <f t="shared" si="180"/>
        <v>100</v>
      </c>
    </row>
    <row r="231" spans="1:18" ht="61.2" x14ac:dyDescent="0.2">
      <c r="A231" s="32" t="s">
        <v>53</v>
      </c>
      <c r="B231" s="32" t="s">
        <v>54</v>
      </c>
      <c r="C231" s="2" t="s">
        <v>334</v>
      </c>
      <c r="D231" s="32" t="s">
        <v>41</v>
      </c>
      <c r="E231" s="32" t="s">
        <v>99</v>
      </c>
      <c r="F231" s="32" t="s">
        <v>100</v>
      </c>
      <c r="G231" s="2" t="s">
        <v>101</v>
      </c>
      <c r="H231" s="2" t="s">
        <v>102</v>
      </c>
      <c r="I231" s="32" t="s">
        <v>25</v>
      </c>
      <c r="J231" s="32" t="s">
        <v>60</v>
      </c>
      <c r="K231" s="32" t="s">
        <v>27</v>
      </c>
      <c r="L231" s="4">
        <v>56</v>
      </c>
      <c r="M231" s="4">
        <v>57</v>
      </c>
      <c r="N231" s="5">
        <f t="shared" si="149"/>
        <v>101.78571428571428</v>
      </c>
      <c r="O231" s="7">
        <v>5</v>
      </c>
      <c r="P231" s="8">
        <f t="shared" si="178"/>
        <v>3</v>
      </c>
      <c r="Q231" s="9">
        <v>0</v>
      </c>
      <c r="R231" s="10">
        <f>M231/L231*100</f>
        <v>101.78571428571428</v>
      </c>
    </row>
    <row r="232" spans="1:18" ht="31.2" thickBot="1" x14ac:dyDescent="0.25">
      <c r="A232" s="33" t="s">
        <v>53</v>
      </c>
      <c r="B232" s="33" t="s">
        <v>54</v>
      </c>
      <c r="C232" s="34" t="s">
        <v>334</v>
      </c>
      <c r="D232" s="33" t="s">
        <v>41</v>
      </c>
      <c r="E232" s="33" t="s">
        <v>103</v>
      </c>
      <c r="F232" s="33" t="s">
        <v>43</v>
      </c>
      <c r="G232" s="34" t="s">
        <v>104</v>
      </c>
      <c r="H232" s="34" t="s">
        <v>45</v>
      </c>
      <c r="I232" s="33" t="s">
        <v>25</v>
      </c>
      <c r="J232" s="33" t="s">
        <v>46</v>
      </c>
      <c r="K232" s="33" t="s">
        <v>27</v>
      </c>
      <c r="L232" s="35">
        <v>1</v>
      </c>
      <c r="M232" s="35">
        <v>1</v>
      </c>
      <c r="N232" s="36">
        <f t="shared" si="149"/>
        <v>100</v>
      </c>
      <c r="O232" s="37"/>
      <c r="P232" s="38">
        <f t="shared" ref="P232:P235" si="181">ROUNDUP(L232*O232/100,0)</f>
        <v>0</v>
      </c>
      <c r="Q232" s="39">
        <f t="shared" ref="Q232:Q234" si="182">IF(M232-L232=0,0,ROUNDUP(L232-L232*O232%-M232,0))</f>
        <v>0</v>
      </c>
      <c r="R232" s="40">
        <f t="shared" ref="R232:R234" si="183">ROUND(M232/L232*100,1)</f>
        <v>100</v>
      </c>
    </row>
    <row r="233" spans="1:18" ht="40.799999999999997" x14ac:dyDescent="0.2">
      <c r="A233" s="12" t="s">
        <v>53</v>
      </c>
      <c r="B233" s="12" t="s">
        <v>54</v>
      </c>
      <c r="C233" s="13" t="s">
        <v>341</v>
      </c>
      <c r="D233" s="12" t="s">
        <v>20</v>
      </c>
      <c r="E233" s="12" t="s">
        <v>56</v>
      </c>
      <c r="F233" s="12" t="s">
        <v>57</v>
      </c>
      <c r="G233" s="13" t="s">
        <v>58</v>
      </c>
      <c r="H233" s="13" t="s">
        <v>59</v>
      </c>
      <c r="I233" s="12" t="s">
        <v>25</v>
      </c>
      <c r="J233" s="12" t="s">
        <v>60</v>
      </c>
      <c r="K233" s="12" t="s">
        <v>27</v>
      </c>
      <c r="L233" s="4">
        <v>24</v>
      </c>
      <c r="M233" s="4">
        <v>24</v>
      </c>
      <c r="N233" s="5">
        <f t="shared" si="149"/>
        <v>100</v>
      </c>
      <c r="O233" s="7">
        <v>5</v>
      </c>
      <c r="P233" s="8">
        <f t="shared" si="181"/>
        <v>2</v>
      </c>
      <c r="Q233" s="9">
        <f t="shared" si="182"/>
        <v>0</v>
      </c>
      <c r="R233" s="10">
        <f t="shared" si="183"/>
        <v>100</v>
      </c>
    </row>
    <row r="234" spans="1:18" ht="40.799999999999997" x14ac:dyDescent="0.2">
      <c r="A234" s="1" t="s">
        <v>53</v>
      </c>
      <c r="B234" s="1" t="s">
        <v>54</v>
      </c>
      <c r="C234" s="2" t="s">
        <v>341</v>
      </c>
      <c r="D234" s="1" t="s">
        <v>20</v>
      </c>
      <c r="E234" s="1" t="s">
        <v>268</v>
      </c>
      <c r="F234" s="1" t="s">
        <v>57</v>
      </c>
      <c r="G234" s="2" t="s">
        <v>269</v>
      </c>
      <c r="H234" s="2" t="s">
        <v>59</v>
      </c>
      <c r="I234" s="1" t="s">
        <v>25</v>
      </c>
      <c r="J234" s="1" t="s">
        <v>60</v>
      </c>
      <c r="K234" s="1" t="s">
        <v>27</v>
      </c>
      <c r="L234" s="4">
        <v>25</v>
      </c>
      <c r="M234" s="4">
        <v>25</v>
      </c>
      <c r="N234" s="5">
        <f t="shared" si="149"/>
        <v>100</v>
      </c>
      <c r="O234" s="3">
        <v>5</v>
      </c>
      <c r="P234" s="8">
        <f t="shared" si="181"/>
        <v>2</v>
      </c>
      <c r="Q234" s="9">
        <f t="shared" si="182"/>
        <v>0</v>
      </c>
      <c r="R234" s="10">
        <f t="shared" si="183"/>
        <v>100</v>
      </c>
    </row>
    <row r="235" spans="1:18" ht="40.799999999999997" x14ac:dyDescent="0.2">
      <c r="A235" s="1" t="s">
        <v>53</v>
      </c>
      <c r="B235" s="1" t="s">
        <v>54</v>
      </c>
      <c r="C235" s="2" t="s">
        <v>341</v>
      </c>
      <c r="D235" s="1" t="s">
        <v>20</v>
      </c>
      <c r="E235" s="1" t="s">
        <v>197</v>
      </c>
      <c r="F235" s="1" t="s">
        <v>89</v>
      </c>
      <c r="G235" s="2" t="s">
        <v>198</v>
      </c>
      <c r="H235" s="2" t="s">
        <v>59</v>
      </c>
      <c r="I235" s="1" t="s">
        <v>25</v>
      </c>
      <c r="J235" s="1" t="s">
        <v>60</v>
      </c>
      <c r="K235" s="1" t="s">
        <v>27</v>
      </c>
      <c r="L235" s="4">
        <v>79</v>
      </c>
      <c r="M235" s="4">
        <v>76</v>
      </c>
      <c r="N235" s="5">
        <f t="shared" si="149"/>
        <v>96.202531645569621</v>
      </c>
      <c r="O235" s="3">
        <v>5</v>
      </c>
      <c r="P235" s="8">
        <f t="shared" si="181"/>
        <v>4</v>
      </c>
      <c r="Q235" s="9">
        <v>0</v>
      </c>
      <c r="R235" s="10">
        <v>100</v>
      </c>
    </row>
    <row r="236" spans="1:18" ht="51" x14ac:dyDescent="0.2">
      <c r="A236" s="1" t="s">
        <v>53</v>
      </c>
      <c r="B236" s="1" t="s">
        <v>54</v>
      </c>
      <c r="C236" s="2" t="s">
        <v>341</v>
      </c>
      <c r="D236" s="1" t="s">
        <v>20</v>
      </c>
      <c r="E236" s="1" t="s">
        <v>342</v>
      </c>
      <c r="F236" s="1" t="s">
        <v>89</v>
      </c>
      <c r="G236" s="2" t="s">
        <v>343</v>
      </c>
      <c r="H236" s="2" t="s">
        <v>59</v>
      </c>
      <c r="I236" s="1" t="s">
        <v>25</v>
      </c>
      <c r="J236" s="1" t="s">
        <v>60</v>
      </c>
      <c r="K236" s="1" t="s">
        <v>27</v>
      </c>
      <c r="L236" s="4">
        <v>90</v>
      </c>
      <c r="M236" s="4">
        <v>81</v>
      </c>
      <c r="N236" s="5">
        <f t="shared" si="149"/>
        <v>90</v>
      </c>
      <c r="O236" s="3">
        <v>5</v>
      </c>
      <c r="P236" s="8">
        <f t="shared" ref="P236:P241" si="184">ROUNDUP(L236*O236/100,0)</f>
        <v>5</v>
      </c>
      <c r="Q236" s="9">
        <f t="shared" ref="Q236:Q240" si="185">IF(M236-L236=0,0,ROUNDUP(L236-L236*O236%-M236,0))</f>
        <v>5</v>
      </c>
      <c r="R236" s="10">
        <f t="shared" ref="R236:R240" si="186">ROUND(M236/(L236-P236)*100,1)</f>
        <v>95.3</v>
      </c>
    </row>
    <row r="237" spans="1:18" ht="51" x14ac:dyDescent="0.2">
      <c r="A237" s="1" t="s">
        <v>53</v>
      </c>
      <c r="B237" s="1" t="s">
        <v>54</v>
      </c>
      <c r="C237" s="2" t="s">
        <v>341</v>
      </c>
      <c r="D237" s="1" t="s">
        <v>20</v>
      </c>
      <c r="E237" s="1" t="s">
        <v>236</v>
      </c>
      <c r="F237" s="1" t="s">
        <v>89</v>
      </c>
      <c r="G237" s="2" t="s">
        <v>237</v>
      </c>
      <c r="H237" s="2" t="s">
        <v>59</v>
      </c>
      <c r="I237" s="1" t="s">
        <v>25</v>
      </c>
      <c r="J237" s="1" t="s">
        <v>60</v>
      </c>
      <c r="K237" s="1" t="s">
        <v>27</v>
      </c>
      <c r="L237" s="4">
        <v>13</v>
      </c>
      <c r="M237" s="4">
        <v>12</v>
      </c>
      <c r="N237" s="5">
        <f t="shared" si="149"/>
        <v>92.307692307692307</v>
      </c>
      <c r="O237" s="3">
        <v>5</v>
      </c>
      <c r="P237" s="8">
        <f t="shared" si="184"/>
        <v>1</v>
      </c>
      <c r="Q237" s="9">
        <f t="shared" si="185"/>
        <v>1</v>
      </c>
      <c r="R237" s="10">
        <f t="shared" si="186"/>
        <v>100</v>
      </c>
    </row>
    <row r="238" spans="1:18" ht="40.799999999999997" x14ac:dyDescent="0.2">
      <c r="A238" s="1" t="s">
        <v>53</v>
      </c>
      <c r="B238" s="1" t="s">
        <v>54</v>
      </c>
      <c r="C238" s="2" t="s">
        <v>341</v>
      </c>
      <c r="D238" s="1" t="s">
        <v>20</v>
      </c>
      <c r="E238" s="1" t="s">
        <v>91</v>
      </c>
      <c r="F238" s="1" t="s">
        <v>89</v>
      </c>
      <c r="G238" s="2" t="s">
        <v>92</v>
      </c>
      <c r="H238" s="2" t="s">
        <v>59</v>
      </c>
      <c r="I238" s="1" t="s">
        <v>25</v>
      </c>
      <c r="J238" s="1" t="s">
        <v>60</v>
      </c>
      <c r="K238" s="1" t="s">
        <v>27</v>
      </c>
      <c r="L238" s="4">
        <v>58</v>
      </c>
      <c r="M238" s="4">
        <v>56</v>
      </c>
      <c r="N238" s="5">
        <f t="shared" si="149"/>
        <v>96.551724137931032</v>
      </c>
      <c r="O238" s="3">
        <v>5</v>
      </c>
      <c r="P238" s="8">
        <f t="shared" si="184"/>
        <v>3</v>
      </c>
      <c r="Q238" s="9">
        <v>0</v>
      </c>
      <c r="R238" s="10">
        <v>100</v>
      </c>
    </row>
    <row r="239" spans="1:18" ht="51" x14ac:dyDescent="0.2">
      <c r="A239" s="1" t="s">
        <v>53</v>
      </c>
      <c r="B239" s="1" t="s">
        <v>54</v>
      </c>
      <c r="C239" s="2" t="s">
        <v>341</v>
      </c>
      <c r="D239" s="1" t="s">
        <v>20</v>
      </c>
      <c r="E239" s="1" t="s">
        <v>344</v>
      </c>
      <c r="F239" s="1" t="s">
        <v>89</v>
      </c>
      <c r="G239" s="2" t="s">
        <v>345</v>
      </c>
      <c r="H239" s="2" t="s">
        <v>59</v>
      </c>
      <c r="I239" s="1" t="s">
        <v>25</v>
      </c>
      <c r="J239" s="1" t="s">
        <v>60</v>
      </c>
      <c r="K239" s="1" t="s">
        <v>27</v>
      </c>
      <c r="L239" s="4">
        <v>61</v>
      </c>
      <c r="M239" s="4">
        <v>52</v>
      </c>
      <c r="N239" s="5">
        <f t="shared" si="149"/>
        <v>85.245901639344254</v>
      </c>
      <c r="O239" s="3">
        <v>5</v>
      </c>
      <c r="P239" s="8">
        <f t="shared" si="184"/>
        <v>4</v>
      </c>
      <c r="Q239" s="9">
        <f t="shared" si="185"/>
        <v>6</v>
      </c>
      <c r="R239" s="10">
        <f t="shared" si="186"/>
        <v>91.2</v>
      </c>
    </row>
    <row r="240" spans="1:18" ht="51" x14ac:dyDescent="0.2">
      <c r="A240" s="1" t="s">
        <v>53</v>
      </c>
      <c r="B240" s="1" t="s">
        <v>54</v>
      </c>
      <c r="C240" s="2" t="s">
        <v>341</v>
      </c>
      <c r="D240" s="1" t="s">
        <v>20</v>
      </c>
      <c r="E240" s="1" t="s">
        <v>215</v>
      </c>
      <c r="F240" s="1" t="s">
        <v>89</v>
      </c>
      <c r="G240" s="2" t="s">
        <v>216</v>
      </c>
      <c r="H240" s="2" t="s">
        <v>59</v>
      </c>
      <c r="I240" s="1" t="s">
        <v>25</v>
      </c>
      <c r="J240" s="1" t="s">
        <v>60</v>
      </c>
      <c r="K240" s="1" t="s">
        <v>27</v>
      </c>
      <c r="L240" s="4">
        <v>11</v>
      </c>
      <c r="M240" s="4">
        <v>10</v>
      </c>
      <c r="N240" s="5">
        <f t="shared" si="149"/>
        <v>90.909090909090907</v>
      </c>
      <c r="O240" s="3">
        <v>5</v>
      </c>
      <c r="P240" s="8">
        <f t="shared" si="184"/>
        <v>1</v>
      </c>
      <c r="Q240" s="9">
        <f t="shared" si="185"/>
        <v>1</v>
      </c>
      <c r="R240" s="10">
        <f t="shared" si="186"/>
        <v>100</v>
      </c>
    </row>
    <row r="241" spans="1:18" ht="40.799999999999997" x14ac:dyDescent="0.2">
      <c r="A241" s="1" t="s">
        <v>53</v>
      </c>
      <c r="B241" s="1" t="s">
        <v>54</v>
      </c>
      <c r="C241" s="2" t="s">
        <v>341</v>
      </c>
      <c r="D241" s="1" t="s">
        <v>20</v>
      </c>
      <c r="E241" s="1" t="s">
        <v>346</v>
      </c>
      <c r="F241" s="1" t="s">
        <v>89</v>
      </c>
      <c r="G241" s="2" t="s">
        <v>347</v>
      </c>
      <c r="H241" s="2" t="s">
        <v>59</v>
      </c>
      <c r="I241" s="1" t="s">
        <v>25</v>
      </c>
      <c r="J241" s="1" t="s">
        <v>60</v>
      </c>
      <c r="K241" s="1" t="s">
        <v>27</v>
      </c>
      <c r="L241" s="4">
        <v>80</v>
      </c>
      <c r="M241" s="4">
        <v>78</v>
      </c>
      <c r="N241" s="5">
        <f t="shared" si="149"/>
        <v>97.5</v>
      </c>
      <c r="O241" s="3">
        <v>5</v>
      </c>
      <c r="P241" s="8">
        <f t="shared" si="184"/>
        <v>4</v>
      </c>
      <c r="Q241" s="9">
        <v>0</v>
      </c>
      <c r="R241" s="10">
        <v>100</v>
      </c>
    </row>
    <row r="242" spans="1:18" ht="41.4" thickBot="1" x14ac:dyDescent="0.25">
      <c r="A242" s="16" t="s">
        <v>53</v>
      </c>
      <c r="B242" s="16" t="s">
        <v>54</v>
      </c>
      <c r="C242" s="17" t="s">
        <v>341</v>
      </c>
      <c r="D242" s="16" t="s">
        <v>20</v>
      </c>
      <c r="E242" s="16" t="s">
        <v>298</v>
      </c>
      <c r="F242" s="16" t="s">
        <v>89</v>
      </c>
      <c r="G242" s="17" t="s">
        <v>299</v>
      </c>
      <c r="H242" s="17" t="s">
        <v>59</v>
      </c>
      <c r="I242" s="16" t="s">
        <v>25</v>
      </c>
      <c r="J242" s="16" t="s">
        <v>60</v>
      </c>
      <c r="K242" s="16" t="s">
        <v>27</v>
      </c>
      <c r="L242" s="18">
        <v>47</v>
      </c>
      <c r="M242" s="18">
        <v>43</v>
      </c>
      <c r="N242" s="19">
        <f t="shared" si="149"/>
        <v>91.489361702127653</v>
      </c>
      <c r="O242" s="20">
        <v>5</v>
      </c>
      <c r="P242" s="21">
        <f t="shared" ref="P242" si="187">ROUNDUP(L242*O242/100,0)</f>
        <v>3</v>
      </c>
      <c r="Q242" s="22">
        <f t="shared" ref="Q242" si="188">IF(M242-L242=0,0,ROUNDUP(L242-L242*O242%-M242,0))</f>
        <v>2</v>
      </c>
      <c r="R242" s="23">
        <f t="shared" ref="R242" si="189">ROUND(M242/(L242-P242)*100,1)</f>
        <v>97.7</v>
      </c>
    </row>
    <row r="243" spans="1:18" ht="51" x14ac:dyDescent="0.2">
      <c r="A243" s="24" t="s">
        <v>53</v>
      </c>
      <c r="B243" s="24" t="s">
        <v>54</v>
      </c>
      <c r="C243" s="25" t="s">
        <v>348</v>
      </c>
      <c r="D243" s="24" t="s">
        <v>20</v>
      </c>
      <c r="E243" s="24" t="s">
        <v>112</v>
      </c>
      <c r="F243" s="24" t="s">
        <v>57</v>
      </c>
      <c r="G243" s="25" t="s">
        <v>113</v>
      </c>
      <c r="H243" s="25" t="s">
        <v>59</v>
      </c>
      <c r="I243" s="24" t="s">
        <v>25</v>
      </c>
      <c r="J243" s="24" t="s">
        <v>60</v>
      </c>
      <c r="K243" s="24" t="s">
        <v>27</v>
      </c>
      <c r="L243" s="26">
        <v>46</v>
      </c>
      <c r="M243" s="26">
        <v>46</v>
      </c>
      <c r="N243" s="27">
        <f t="shared" si="149"/>
        <v>100</v>
      </c>
      <c r="O243" s="28">
        <v>5</v>
      </c>
      <c r="P243" s="29">
        <f t="shared" ref="P243:P245" si="190">ROUNDUP(L243*O243/100,0)</f>
        <v>3</v>
      </c>
      <c r="Q243" s="30">
        <f t="shared" ref="Q243:Q245" si="191">IF(M243-L243=0,0,ROUNDUP(L243-L243*O243%-M243,0))</f>
        <v>0</v>
      </c>
      <c r="R243" s="31">
        <f t="shared" ref="R243" si="192">ROUND(M243/L243*100,1)</f>
        <v>100</v>
      </c>
    </row>
    <row r="244" spans="1:18" ht="40.799999999999997" x14ac:dyDescent="0.2">
      <c r="A244" s="32" t="s">
        <v>53</v>
      </c>
      <c r="B244" s="32" t="s">
        <v>54</v>
      </c>
      <c r="C244" s="2" t="s">
        <v>348</v>
      </c>
      <c r="D244" s="32" t="s">
        <v>20</v>
      </c>
      <c r="E244" s="32" t="s">
        <v>68</v>
      </c>
      <c r="F244" s="32" t="s">
        <v>69</v>
      </c>
      <c r="G244" s="2" t="s">
        <v>70</v>
      </c>
      <c r="H244" s="2" t="s">
        <v>24</v>
      </c>
      <c r="I244" s="32" t="s">
        <v>25</v>
      </c>
      <c r="J244" s="32" t="s">
        <v>26</v>
      </c>
      <c r="K244" s="32" t="s">
        <v>27</v>
      </c>
      <c r="L244" s="4">
        <v>27864</v>
      </c>
      <c r="M244" s="4">
        <v>27554</v>
      </c>
      <c r="N244" s="5">
        <f t="shared" si="149"/>
        <v>98.887453344817686</v>
      </c>
      <c r="O244" s="7">
        <v>5</v>
      </c>
      <c r="P244" s="8">
        <f t="shared" si="190"/>
        <v>1394</v>
      </c>
      <c r="Q244" s="9">
        <v>0</v>
      </c>
      <c r="R244" s="10">
        <v>100</v>
      </c>
    </row>
    <row r="245" spans="1:18" ht="51" x14ac:dyDescent="0.2">
      <c r="A245" s="32" t="s">
        <v>53</v>
      </c>
      <c r="B245" s="32" t="s">
        <v>54</v>
      </c>
      <c r="C245" s="2" t="s">
        <v>348</v>
      </c>
      <c r="D245" s="32" t="s">
        <v>20</v>
      </c>
      <c r="E245" s="32" t="s">
        <v>118</v>
      </c>
      <c r="F245" s="32" t="s">
        <v>89</v>
      </c>
      <c r="G245" s="2" t="s">
        <v>119</v>
      </c>
      <c r="H245" s="2" t="s">
        <v>59</v>
      </c>
      <c r="I245" s="32" t="s">
        <v>25</v>
      </c>
      <c r="J245" s="32" t="s">
        <v>60</v>
      </c>
      <c r="K245" s="32" t="s">
        <v>27</v>
      </c>
      <c r="L245" s="4">
        <v>7</v>
      </c>
      <c r="M245" s="4">
        <v>6</v>
      </c>
      <c r="N245" s="5">
        <f t="shared" si="149"/>
        <v>85.714285714285708</v>
      </c>
      <c r="O245" s="7">
        <v>5</v>
      </c>
      <c r="P245" s="8">
        <f t="shared" si="190"/>
        <v>1</v>
      </c>
      <c r="Q245" s="9">
        <f t="shared" si="191"/>
        <v>1</v>
      </c>
      <c r="R245" s="10">
        <f t="shared" ref="R245" si="193">ROUND(M245/(L245-P245)*100,1)</f>
        <v>100</v>
      </c>
    </row>
    <row r="246" spans="1:18" ht="51" x14ac:dyDescent="0.2">
      <c r="A246" s="32" t="s">
        <v>53</v>
      </c>
      <c r="B246" s="32" t="s">
        <v>54</v>
      </c>
      <c r="C246" s="2" t="s">
        <v>348</v>
      </c>
      <c r="D246" s="32" t="s">
        <v>20</v>
      </c>
      <c r="E246" s="32" t="s">
        <v>215</v>
      </c>
      <c r="F246" s="32" t="s">
        <v>89</v>
      </c>
      <c r="G246" s="2" t="s">
        <v>216</v>
      </c>
      <c r="H246" s="2" t="s">
        <v>59</v>
      </c>
      <c r="I246" s="32" t="s">
        <v>25</v>
      </c>
      <c r="J246" s="32" t="s">
        <v>60</v>
      </c>
      <c r="K246" s="32" t="s">
        <v>27</v>
      </c>
      <c r="L246" s="4">
        <v>21</v>
      </c>
      <c r="M246" s="4">
        <v>21</v>
      </c>
      <c r="N246" s="5">
        <f t="shared" si="149"/>
        <v>100</v>
      </c>
      <c r="O246" s="7">
        <v>5</v>
      </c>
      <c r="P246" s="8">
        <f t="shared" ref="P246:P249" si="194">ROUNDUP(L246*O246/100,0)</f>
        <v>2</v>
      </c>
      <c r="Q246" s="9">
        <f t="shared" ref="Q246:Q249" si="195">IF(M246-L246=0,0,ROUNDUP(L246-L246*O246%-M246,0))</f>
        <v>0</v>
      </c>
      <c r="R246" s="10">
        <f t="shared" ref="R246:R247" si="196">ROUND(M246/L246*100,1)</f>
        <v>100</v>
      </c>
    </row>
    <row r="247" spans="1:18" ht="40.799999999999997" x14ac:dyDescent="0.2">
      <c r="A247" s="32" t="s">
        <v>53</v>
      </c>
      <c r="B247" s="32" t="s">
        <v>54</v>
      </c>
      <c r="C247" s="2" t="s">
        <v>348</v>
      </c>
      <c r="D247" s="32" t="s">
        <v>20</v>
      </c>
      <c r="E247" s="32" t="s">
        <v>349</v>
      </c>
      <c r="F247" s="32" t="s">
        <v>89</v>
      </c>
      <c r="G247" s="2" t="s">
        <v>350</v>
      </c>
      <c r="H247" s="2" t="s">
        <v>59</v>
      </c>
      <c r="I247" s="32" t="s">
        <v>25</v>
      </c>
      <c r="J247" s="32" t="s">
        <v>60</v>
      </c>
      <c r="K247" s="32" t="s">
        <v>27</v>
      </c>
      <c r="L247" s="4">
        <v>39</v>
      </c>
      <c r="M247" s="4">
        <v>39</v>
      </c>
      <c r="N247" s="5">
        <f t="shared" si="149"/>
        <v>100</v>
      </c>
      <c r="O247" s="7">
        <v>5</v>
      </c>
      <c r="P247" s="8">
        <f t="shared" si="194"/>
        <v>2</v>
      </c>
      <c r="Q247" s="9">
        <f t="shared" si="195"/>
        <v>0</v>
      </c>
      <c r="R247" s="10">
        <f t="shared" si="196"/>
        <v>100</v>
      </c>
    </row>
    <row r="248" spans="1:18" ht="40.799999999999997" x14ac:dyDescent="0.2">
      <c r="A248" s="32" t="s">
        <v>53</v>
      </c>
      <c r="B248" s="32" t="s">
        <v>54</v>
      </c>
      <c r="C248" s="2" t="s">
        <v>348</v>
      </c>
      <c r="D248" s="32" t="s">
        <v>20</v>
      </c>
      <c r="E248" s="32" t="s">
        <v>298</v>
      </c>
      <c r="F248" s="32" t="s">
        <v>89</v>
      </c>
      <c r="G248" s="2" t="s">
        <v>299</v>
      </c>
      <c r="H248" s="2" t="s">
        <v>59</v>
      </c>
      <c r="I248" s="32" t="s">
        <v>25</v>
      </c>
      <c r="J248" s="32" t="s">
        <v>60</v>
      </c>
      <c r="K248" s="32" t="s">
        <v>27</v>
      </c>
      <c r="L248" s="4">
        <v>57</v>
      </c>
      <c r="M248" s="4">
        <v>54</v>
      </c>
      <c r="N248" s="5">
        <f t="shared" si="149"/>
        <v>94.73684210526315</v>
      </c>
      <c r="O248" s="7">
        <v>5</v>
      </c>
      <c r="P248" s="8">
        <f t="shared" si="194"/>
        <v>3</v>
      </c>
      <c r="Q248" s="9">
        <f t="shared" si="195"/>
        <v>1</v>
      </c>
      <c r="R248" s="10">
        <f t="shared" ref="R248:R249" si="197">ROUND(M248/(L248-P248)*100,1)</f>
        <v>100</v>
      </c>
    </row>
    <row r="249" spans="1:18" ht="61.8" thickBot="1" x14ac:dyDescent="0.25">
      <c r="A249" s="33" t="s">
        <v>53</v>
      </c>
      <c r="B249" s="33" t="s">
        <v>54</v>
      </c>
      <c r="C249" s="34" t="s">
        <v>348</v>
      </c>
      <c r="D249" s="33" t="s">
        <v>41</v>
      </c>
      <c r="E249" s="33" t="s">
        <v>99</v>
      </c>
      <c r="F249" s="33" t="s">
        <v>100</v>
      </c>
      <c r="G249" s="34" t="s">
        <v>101</v>
      </c>
      <c r="H249" s="34" t="s">
        <v>102</v>
      </c>
      <c r="I249" s="33" t="s">
        <v>25</v>
      </c>
      <c r="J249" s="33" t="s">
        <v>60</v>
      </c>
      <c r="K249" s="33" t="s">
        <v>27</v>
      </c>
      <c r="L249" s="35">
        <v>88</v>
      </c>
      <c r="M249" s="35">
        <v>78</v>
      </c>
      <c r="N249" s="36">
        <f t="shared" si="149"/>
        <v>88.63636363636364</v>
      </c>
      <c r="O249" s="37">
        <v>5</v>
      </c>
      <c r="P249" s="38">
        <f t="shared" si="194"/>
        <v>5</v>
      </c>
      <c r="Q249" s="39">
        <f t="shared" si="195"/>
        <v>6</v>
      </c>
      <c r="R249" s="40">
        <f t="shared" si="197"/>
        <v>94</v>
      </c>
    </row>
    <row r="250" spans="1:18" ht="40.799999999999997" x14ac:dyDescent="0.2">
      <c r="A250" s="12" t="s">
        <v>53</v>
      </c>
      <c r="B250" s="12" t="s">
        <v>54</v>
      </c>
      <c r="C250" s="13" t="s">
        <v>351</v>
      </c>
      <c r="D250" s="12" t="s">
        <v>20</v>
      </c>
      <c r="E250" s="12" t="s">
        <v>63</v>
      </c>
      <c r="F250" s="12" t="s">
        <v>57</v>
      </c>
      <c r="G250" s="13" t="s">
        <v>64</v>
      </c>
      <c r="H250" s="13" t="s">
        <v>59</v>
      </c>
      <c r="I250" s="12" t="s">
        <v>25</v>
      </c>
      <c r="J250" s="12" t="s">
        <v>60</v>
      </c>
      <c r="K250" s="12" t="s">
        <v>27</v>
      </c>
      <c r="L250" s="4">
        <v>16</v>
      </c>
      <c r="M250" s="4">
        <v>16</v>
      </c>
      <c r="N250" s="5">
        <f t="shared" si="149"/>
        <v>100</v>
      </c>
      <c r="O250" s="7">
        <v>5</v>
      </c>
      <c r="P250" s="8">
        <f t="shared" ref="P250:P252" si="198">ROUNDUP(L250*O250/100,0)</f>
        <v>1</v>
      </c>
      <c r="Q250" s="9">
        <f t="shared" ref="Q250:Q251" si="199">IF(M250-L250=0,0,ROUNDUP(L250-L250*O250%-M250,0))</f>
        <v>0</v>
      </c>
      <c r="R250" s="10">
        <f t="shared" ref="R250:R251" si="200">ROUND(M250/L250*100,1)</f>
        <v>100</v>
      </c>
    </row>
    <row r="251" spans="1:18" ht="51" x14ac:dyDescent="0.2">
      <c r="A251" s="1" t="s">
        <v>53</v>
      </c>
      <c r="B251" s="1" t="s">
        <v>54</v>
      </c>
      <c r="C251" s="2" t="s">
        <v>351</v>
      </c>
      <c r="D251" s="1" t="s">
        <v>20</v>
      </c>
      <c r="E251" s="1" t="s">
        <v>352</v>
      </c>
      <c r="F251" s="1" t="s">
        <v>66</v>
      </c>
      <c r="G251" s="2" t="s">
        <v>353</v>
      </c>
      <c r="H251" s="2" t="s">
        <v>59</v>
      </c>
      <c r="I251" s="1" t="s">
        <v>25</v>
      </c>
      <c r="J251" s="1" t="s">
        <v>60</v>
      </c>
      <c r="K251" s="1" t="s">
        <v>27</v>
      </c>
      <c r="L251" s="4">
        <v>7</v>
      </c>
      <c r="M251" s="4">
        <v>7</v>
      </c>
      <c r="N251" s="5">
        <f t="shared" si="149"/>
        <v>100</v>
      </c>
      <c r="O251" s="3">
        <v>10</v>
      </c>
      <c r="P251" s="8">
        <f t="shared" si="198"/>
        <v>1</v>
      </c>
      <c r="Q251" s="9">
        <f t="shared" si="199"/>
        <v>0</v>
      </c>
      <c r="R251" s="10">
        <f t="shared" si="200"/>
        <v>100</v>
      </c>
    </row>
    <row r="252" spans="1:18" ht="51" x14ac:dyDescent="0.2">
      <c r="A252" s="1" t="s">
        <v>53</v>
      </c>
      <c r="B252" s="1" t="s">
        <v>54</v>
      </c>
      <c r="C252" s="2" t="s">
        <v>351</v>
      </c>
      <c r="D252" s="1" t="s">
        <v>20</v>
      </c>
      <c r="E252" s="1" t="s">
        <v>354</v>
      </c>
      <c r="F252" s="1" t="s">
        <v>66</v>
      </c>
      <c r="G252" s="2" t="s">
        <v>355</v>
      </c>
      <c r="H252" s="2" t="s">
        <v>59</v>
      </c>
      <c r="I252" s="1" t="s">
        <v>25</v>
      </c>
      <c r="J252" s="1" t="s">
        <v>60</v>
      </c>
      <c r="K252" s="1" t="s">
        <v>27</v>
      </c>
      <c r="L252" s="4">
        <v>13</v>
      </c>
      <c r="M252" s="4">
        <v>12</v>
      </c>
      <c r="N252" s="5">
        <f t="shared" si="149"/>
        <v>92.307692307692307</v>
      </c>
      <c r="O252" s="3">
        <v>10</v>
      </c>
      <c r="P252" s="8">
        <f t="shared" si="198"/>
        <v>2</v>
      </c>
      <c r="Q252" s="9">
        <v>0</v>
      </c>
      <c r="R252" s="10">
        <v>100</v>
      </c>
    </row>
    <row r="253" spans="1:18" ht="51" x14ac:dyDescent="0.2">
      <c r="A253" s="1" t="s">
        <v>53</v>
      </c>
      <c r="B253" s="1" t="s">
        <v>54</v>
      </c>
      <c r="C253" s="2" t="s">
        <v>351</v>
      </c>
      <c r="D253" s="1" t="s">
        <v>20</v>
      </c>
      <c r="E253" s="1" t="s">
        <v>65</v>
      </c>
      <c r="F253" s="1" t="s">
        <v>66</v>
      </c>
      <c r="G253" s="2" t="s">
        <v>67</v>
      </c>
      <c r="H253" s="2" t="s">
        <v>59</v>
      </c>
      <c r="I253" s="1" t="s">
        <v>25</v>
      </c>
      <c r="J253" s="1" t="s">
        <v>60</v>
      </c>
      <c r="K253" s="1" t="s">
        <v>27</v>
      </c>
      <c r="L253" s="4">
        <v>24</v>
      </c>
      <c r="M253" s="4">
        <v>24</v>
      </c>
      <c r="N253" s="5">
        <f t="shared" si="149"/>
        <v>100</v>
      </c>
      <c r="O253" s="3">
        <v>10</v>
      </c>
      <c r="P253" s="8">
        <f t="shared" ref="P253:P254" si="201">ROUNDUP(L253*O253/100,0)</f>
        <v>3</v>
      </c>
      <c r="Q253" s="9">
        <f t="shared" ref="Q253" si="202">IF(M253-L253=0,0,ROUNDUP(L253-L253*O253%-M253,0))</f>
        <v>0</v>
      </c>
      <c r="R253" s="10">
        <f t="shared" ref="R253" si="203">ROUND(M253/L253*100,1)</f>
        <v>100</v>
      </c>
    </row>
    <row r="254" spans="1:18" ht="51" x14ac:dyDescent="0.2">
      <c r="A254" s="1" t="s">
        <v>53</v>
      </c>
      <c r="B254" s="1" t="s">
        <v>54</v>
      </c>
      <c r="C254" s="2" t="s">
        <v>351</v>
      </c>
      <c r="D254" s="1" t="s">
        <v>20</v>
      </c>
      <c r="E254" s="1" t="s">
        <v>230</v>
      </c>
      <c r="F254" s="1" t="s">
        <v>66</v>
      </c>
      <c r="G254" s="2" t="s">
        <v>231</v>
      </c>
      <c r="H254" s="2" t="s">
        <v>59</v>
      </c>
      <c r="I254" s="1" t="s">
        <v>25</v>
      </c>
      <c r="J254" s="1" t="s">
        <v>60</v>
      </c>
      <c r="K254" s="1" t="s">
        <v>27</v>
      </c>
      <c r="L254" s="4">
        <v>37</v>
      </c>
      <c r="M254" s="4">
        <v>36</v>
      </c>
      <c r="N254" s="5">
        <f t="shared" si="149"/>
        <v>97.297297297297305</v>
      </c>
      <c r="O254" s="3">
        <v>10</v>
      </c>
      <c r="P254" s="8">
        <f t="shared" si="201"/>
        <v>4</v>
      </c>
      <c r="Q254" s="9">
        <v>0</v>
      </c>
      <c r="R254" s="10">
        <v>100</v>
      </c>
    </row>
    <row r="255" spans="1:18" ht="40.799999999999997" x14ac:dyDescent="0.2">
      <c r="A255" s="1" t="s">
        <v>53</v>
      </c>
      <c r="B255" s="1" t="s">
        <v>54</v>
      </c>
      <c r="C255" s="2" t="s">
        <v>351</v>
      </c>
      <c r="D255" s="1" t="s">
        <v>20</v>
      </c>
      <c r="E255" s="1" t="s">
        <v>68</v>
      </c>
      <c r="F255" s="1" t="s">
        <v>69</v>
      </c>
      <c r="G255" s="2" t="s">
        <v>70</v>
      </c>
      <c r="H255" s="2" t="s">
        <v>24</v>
      </c>
      <c r="I255" s="1" t="s">
        <v>25</v>
      </c>
      <c r="J255" s="1" t="s">
        <v>26</v>
      </c>
      <c r="K255" s="1" t="s">
        <v>27</v>
      </c>
      <c r="L255" s="4">
        <v>69300</v>
      </c>
      <c r="M255" s="4">
        <v>69300</v>
      </c>
      <c r="N255" s="5">
        <f t="shared" si="149"/>
        <v>100</v>
      </c>
      <c r="O255" s="3">
        <v>5</v>
      </c>
      <c r="P255" s="8">
        <f t="shared" ref="P255:P257" si="204">ROUNDUP(L255*O255/100,0)</f>
        <v>3465</v>
      </c>
      <c r="Q255" s="9">
        <f t="shared" ref="Q255:Q257" si="205">IF(M255-L255=0,0,ROUNDUP(L255-L255*O255%-M255,0))</f>
        <v>0</v>
      </c>
      <c r="R255" s="10">
        <f t="shared" ref="R255:R256" si="206">ROUND(M255/L255*100,1)</f>
        <v>100</v>
      </c>
    </row>
    <row r="256" spans="1:18" ht="40.799999999999997" x14ac:dyDescent="0.2">
      <c r="A256" s="1" t="s">
        <v>53</v>
      </c>
      <c r="B256" s="1" t="s">
        <v>54</v>
      </c>
      <c r="C256" s="2" t="s">
        <v>351</v>
      </c>
      <c r="D256" s="1" t="s">
        <v>20</v>
      </c>
      <c r="E256" s="1" t="s">
        <v>71</v>
      </c>
      <c r="F256" s="1" t="s">
        <v>72</v>
      </c>
      <c r="G256" s="2" t="s">
        <v>73</v>
      </c>
      <c r="H256" s="2" t="s">
        <v>59</v>
      </c>
      <c r="I256" s="1" t="s">
        <v>25</v>
      </c>
      <c r="J256" s="1" t="s">
        <v>60</v>
      </c>
      <c r="K256" s="1" t="s">
        <v>27</v>
      </c>
      <c r="L256" s="4">
        <v>30</v>
      </c>
      <c r="M256" s="4">
        <v>30</v>
      </c>
      <c r="N256" s="5">
        <f t="shared" si="149"/>
        <v>100</v>
      </c>
      <c r="O256" s="3">
        <v>10</v>
      </c>
      <c r="P256" s="8">
        <f t="shared" si="204"/>
        <v>3</v>
      </c>
      <c r="Q256" s="9">
        <f t="shared" si="205"/>
        <v>0</v>
      </c>
      <c r="R256" s="10">
        <f t="shared" si="206"/>
        <v>100</v>
      </c>
    </row>
    <row r="257" spans="1:18" ht="51" x14ac:dyDescent="0.2">
      <c r="A257" s="1" t="s">
        <v>53</v>
      </c>
      <c r="B257" s="1" t="s">
        <v>54</v>
      </c>
      <c r="C257" s="2" t="s">
        <v>351</v>
      </c>
      <c r="D257" s="1" t="s">
        <v>20</v>
      </c>
      <c r="E257" s="1" t="s">
        <v>356</v>
      </c>
      <c r="F257" s="1" t="s">
        <v>72</v>
      </c>
      <c r="G257" s="2" t="s">
        <v>357</v>
      </c>
      <c r="H257" s="2" t="s">
        <v>59</v>
      </c>
      <c r="I257" s="1" t="s">
        <v>25</v>
      </c>
      <c r="J257" s="1" t="s">
        <v>60</v>
      </c>
      <c r="K257" s="1" t="s">
        <v>27</v>
      </c>
      <c r="L257" s="4">
        <v>5</v>
      </c>
      <c r="M257" s="4">
        <v>4</v>
      </c>
      <c r="N257" s="5">
        <f t="shared" si="149"/>
        <v>80</v>
      </c>
      <c r="O257" s="3">
        <v>10</v>
      </c>
      <c r="P257" s="8">
        <f t="shared" si="204"/>
        <v>1</v>
      </c>
      <c r="Q257" s="9">
        <f t="shared" si="205"/>
        <v>1</v>
      </c>
      <c r="R257" s="10">
        <f>ROUND(M257/(L257-P257)*100,1)</f>
        <v>100</v>
      </c>
    </row>
    <row r="258" spans="1:18" ht="40.799999999999997" x14ac:dyDescent="0.2">
      <c r="A258" s="1" t="s">
        <v>53</v>
      </c>
      <c r="B258" s="1" t="s">
        <v>54</v>
      </c>
      <c r="C258" s="2" t="s">
        <v>351</v>
      </c>
      <c r="D258" s="1" t="s">
        <v>20</v>
      </c>
      <c r="E258" s="1" t="s">
        <v>330</v>
      </c>
      <c r="F258" s="1" t="s">
        <v>72</v>
      </c>
      <c r="G258" s="2" t="s">
        <v>331</v>
      </c>
      <c r="H258" s="2" t="s">
        <v>59</v>
      </c>
      <c r="I258" s="1" t="s">
        <v>25</v>
      </c>
      <c r="J258" s="1" t="s">
        <v>60</v>
      </c>
      <c r="K258" s="1" t="s">
        <v>27</v>
      </c>
      <c r="L258" s="4">
        <v>17</v>
      </c>
      <c r="M258" s="4">
        <v>17</v>
      </c>
      <c r="N258" s="5">
        <f t="shared" ref="N258:N320" si="207">IF(AND((ISNUMBER(L258)),L258 &gt; 0),(M258/L258)*100,0)</f>
        <v>100</v>
      </c>
      <c r="O258" s="3">
        <v>10</v>
      </c>
      <c r="P258" s="8">
        <f t="shared" ref="P258:P264" si="208">ROUNDUP(L258*O258/100,0)</f>
        <v>2</v>
      </c>
      <c r="Q258" s="9">
        <f t="shared" ref="Q258:Q263" si="209">IF(M258-L258=0,0,ROUNDUP(L258-L258*O258%-M258,0))</f>
        <v>0</v>
      </c>
      <c r="R258" s="10">
        <f t="shared" ref="R258:R263" si="210">ROUND(M258/L258*100,1)</f>
        <v>100</v>
      </c>
    </row>
    <row r="259" spans="1:18" ht="51" x14ac:dyDescent="0.2">
      <c r="A259" s="1" t="s">
        <v>53</v>
      </c>
      <c r="B259" s="1" t="s">
        <v>54</v>
      </c>
      <c r="C259" s="2" t="s">
        <v>351</v>
      </c>
      <c r="D259" s="1" t="s">
        <v>20</v>
      </c>
      <c r="E259" s="1" t="s">
        <v>74</v>
      </c>
      <c r="F259" s="1" t="s">
        <v>72</v>
      </c>
      <c r="G259" s="2" t="s">
        <v>75</v>
      </c>
      <c r="H259" s="2" t="s">
        <v>59</v>
      </c>
      <c r="I259" s="1" t="s">
        <v>25</v>
      </c>
      <c r="J259" s="1" t="s">
        <v>60</v>
      </c>
      <c r="K259" s="1" t="s">
        <v>27</v>
      </c>
      <c r="L259" s="4">
        <v>44</v>
      </c>
      <c r="M259" s="4">
        <v>44</v>
      </c>
      <c r="N259" s="5">
        <f t="shared" si="207"/>
        <v>100</v>
      </c>
      <c r="O259" s="3">
        <v>10</v>
      </c>
      <c r="P259" s="8">
        <f t="shared" si="208"/>
        <v>5</v>
      </c>
      <c r="Q259" s="9">
        <f t="shared" si="209"/>
        <v>0</v>
      </c>
      <c r="R259" s="10">
        <f t="shared" si="210"/>
        <v>100</v>
      </c>
    </row>
    <row r="260" spans="1:18" ht="51" x14ac:dyDescent="0.2">
      <c r="A260" s="1" t="s">
        <v>53</v>
      </c>
      <c r="B260" s="1" t="s">
        <v>54</v>
      </c>
      <c r="C260" s="2" t="s">
        <v>351</v>
      </c>
      <c r="D260" s="1" t="s">
        <v>20</v>
      </c>
      <c r="E260" s="1" t="s">
        <v>178</v>
      </c>
      <c r="F260" s="1" t="s">
        <v>72</v>
      </c>
      <c r="G260" s="2" t="s">
        <v>179</v>
      </c>
      <c r="H260" s="2" t="s">
        <v>59</v>
      </c>
      <c r="I260" s="1" t="s">
        <v>25</v>
      </c>
      <c r="J260" s="1" t="s">
        <v>60</v>
      </c>
      <c r="K260" s="1" t="s">
        <v>27</v>
      </c>
      <c r="L260" s="4">
        <v>12</v>
      </c>
      <c r="M260" s="4">
        <v>12</v>
      </c>
      <c r="N260" s="5">
        <f t="shared" si="207"/>
        <v>100</v>
      </c>
      <c r="O260" s="3">
        <v>10</v>
      </c>
      <c r="P260" s="8">
        <f t="shared" si="208"/>
        <v>2</v>
      </c>
      <c r="Q260" s="9">
        <f t="shared" si="209"/>
        <v>0</v>
      </c>
      <c r="R260" s="10">
        <f t="shared" si="210"/>
        <v>100</v>
      </c>
    </row>
    <row r="261" spans="1:18" ht="51" x14ac:dyDescent="0.2">
      <c r="A261" s="1" t="s">
        <v>53</v>
      </c>
      <c r="B261" s="1" t="s">
        <v>54</v>
      </c>
      <c r="C261" s="2" t="s">
        <v>351</v>
      </c>
      <c r="D261" s="1" t="s">
        <v>20</v>
      </c>
      <c r="E261" s="1" t="s">
        <v>358</v>
      </c>
      <c r="F261" s="1" t="s">
        <v>72</v>
      </c>
      <c r="G261" s="2" t="s">
        <v>359</v>
      </c>
      <c r="H261" s="2" t="s">
        <v>59</v>
      </c>
      <c r="I261" s="1" t="s">
        <v>25</v>
      </c>
      <c r="J261" s="1" t="s">
        <v>60</v>
      </c>
      <c r="K261" s="1" t="s">
        <v>27</v>
      </c>
      <c r="L261" s="4">
        <v>6</v>
      </c>
      <c r="M261" s="4">
        <v>6</v>
      </c>
      <c r="N261" s="5">
        <f t="shared" si="207"/>
        <v>100</v>
      </c>
      <c r="O261" s="3">
        <v>10</v>
      </c>
      <c r="P261" s="8">
        <f t="shared" si="208"/>
        <v>1</v>
      </c>
      <c r="Q261" s="9">
        <f t="shared" si="209"/>
        <v>0</v>
      </c>
      <c r="R261" s="10">
        <f t="shared" si="210"/>
        <v>100</v>
      </c>
    </row>
    <row r="262" spans="1:18" ht="51" x14ac:dyDescent="0.2">
      <c r="A262" s="1" t="s">
        <v>53</v>
      </c>
      <c r="B262" s="1" t="s">
        <v>54</v>
      </c>
      <c r="C262" s="2" t="s">
        <v>351</v>
      </c>
      <c r="D262" s="1" t="s">
        <v>20</v>
      </c>
      <c r="E262" s="1" t="s">
        <v>234</v>
      </c>
      <c r="F262" s="1" t="s">
        <v>72</v>
      </c>
      <c r="G262" s="2" t="s">
        <v>235</v>
      </c>
      <c r="H262" s="2" t="s">
        <v>59</v>
      </c>
      <c r="I262" s="1" t="s">
        <v>25</v>
      </c>
      <c r="J262" s="1" t="s">
        <v>60</v>
      </c>
      <c r="K262" s="1" t="s">
        <v>27</v>
      </c>
      <c r="L262" s="4">
        <v>25</v>
      </c>
      <c r="M262" s="4">
        <v>25</v>
      </c>
      <c r="N262" s="5">
        <f t="shared" si="207"/>
        <v>100</v>
      </c>
      <c r="O262" s="3">
        <v>10</v>
      </c>
      <c r="P262" s="8">
        <f t="shared" si="208"/>
        <v>3</v>
      </c>
      <c r="Q262" s="9">
        <f t="shared" si="209"/>
        <v>0</v>
      </c>
      <c r="R262" s="10">
        <f t="shared" si="210"/>
        <v>100</v>
      </c>
    </row>
    <row r="263" spans="1:18" ht="40.799999999999997" x14ac:dyDescent="0.2">
      <c r="A263" s="1" t="s">
        <v>53</v>
      </c>
      <c r="B263" s="1" t="s">
        <v>54</v>
      </c>
      <c r="C263" s="2" t="s">
        <v>351</v>
      </c>
      <c r="D263" s="1" t="s">
        <v>20</v>
      </c>
      <c r="E263" s="1" t="s">
        <v>84</v>
      </c>
      <c r="F263" s="1" t="s">
        <v>72</v>
      </c>
      <c r="G263" s="2" t="s">
        <v>85</v>
      </c>
      <c r="H263" s="2" t="s">
        <v>59</v>
      </c>
      <c r="I263" s="1" t="s">
        <v>25</v>
      </c>
      <c r="J263" s="1" t="s">
        <v>60</v>
      </c>
      <c r="K263" s="1" t="s">
        <v>27</v>
      </c>
      <c r="L263" s="4">
        <v>5</v>
      </c>
      <c r="M263" s="4">
        <v>5</v>
      </c>
      <c r="N263" s="5">
        <f t="shared" si="207"/>
        <v>100</v>
      </c>
      <c r="O263" s="3">
        <v>10</v>
      </c>
      <c r="P263" s="8">
        <f t="shared" si="208"/>
        <v>1</v>
      </c>
      <c r="Q263" s="9">
        <f t="shared" si="209"/>
        <v>0</v>
      </c>
      <c r="R263" s="10">
        <f t="shared" si="210"/>
        <v>100</v>
      </c>
    </row>
    <row r="264" spans="1:18" ht="40.799999999999997" x14ac:dyDescent="0.2">
      <c r="A264" s="1" t="s">
        <v>53</v>
      </c>
      <c r="B264" s="1" t="s">
        <v>54</v>
      </c>
      <c r="C264" s="2" t="s">
        <v>351</v>
      </c>
      <c r="D264" s="1" t="s">
        <v>20</v>
      </c>
      <c r="E264" s="1" t="s">
        <v>86</v>
      </c>
      <c r="F264" s="1" t="s">
        <v>72</v>
      </c>
      <c r="G264" s="2" t="s">
        <v>87</v>
      </c>
      <c r="H264" s="2" t="s">
        <v>59</v>
      </c>
      <c r="I264" s="1" t="s">
        <v>25</v>
      </c>
      <c r="J264" s="1" t="s">
        <v>60</v>
      </c>
      <c r="K264" s="1" t="s">
        <v>27</v>
      </c>
      <c r="L264" s="4">
        <v>68</v>
      </c>
      <c r="M264" s="4">
        <v>65</v>
      </c>
      <c r="N264" s="5">
        <f t="shared" si="207"/>
        <v>95.588235294117652</v>
      </c>
      <c r="O264" s="3">
        <v>10</v>
      </c>
      <c r="P264" s="8">
        <f t="shared" si="208"/>
        <v>7</v>
      </c>
      <c r="Q264" s="9">
        <v>0</v>
      </c>
      <c r="R264" s="10">
        <v>100</v>
      </c>
    </row>
    <row r="265" spans="1:18" ht="51" x14ac:dyDescent="0.2">
      <c r="A265" s="1" t="s">
        <v>53</v>
      </c>
      <c r="B265" s="1" t="s">
        <v>54</v>
      </c>
      <c r="C265" s="2" t="s">
        <v>351</v>
      </c>
      <c r="D265" s="1" t="s">
        <v>20</v>
      </c>
      <c r="E265" s="1" t="s">
        <v>360</v>
      </c>
      <c r="F265" s="1" t="s">
        <v>89</v>
      </c>
      <c r="G265" s="2" t="s">
        <v>361</v>
      </c>
      <c r="H265" s="2" t="s">
        <v>59</v>
      </c>
      <c r="I265" s="1" t="s">
        <v>25</v>
      </c>
      <c r="J265" s="1" t="s">
        <v>60</v>
      </c>
      <c r="K265" s="1" t="s">
        <v>27</v>
      </c>
      <c r="L265" s="4">
        <v>27</v>
      </c>
      <c r="M265" s="4">
        <v>27</v>
      </c>
      <c r="N265" s="5">
        <f t="shared" si="207"/>
        <v>100</v>
      </c>
      <c r="O265" s="3">
        <v>5</v>
      </c>
      <c r="P265" s="8">
        <f t="shared" ref="P265:P270" si="211">ROUNDUP(L265*O265/100,0)</f>
        <v>2</v>
      </c>
      <c r="Q265" s="9">
        <f t="shared" ref="Q265:Q269" si="212">IF(M265-L265=0,0,ROUNDUP(L265-L265*O265%-M265,0))</f>
        <v>0</v>
      </c>
      <c r="R265" s="10">
        <f t="shared" ref="R265:R269" si="213">ROUND(M265/L265*100,1)</f>
        <v>100</v>
      </c>
    </row>
    <row r="266" spans="1:18" ht="51" x14ac:dyDescent="0.2">
      <c r="A266" s="1" t="s">
        <v>53</v>
      </c>
      <c r="B266" s="1" t="s">
        <v>54</v>
      </c>
      <c r="C266" s="2" t="s">
        <v>351</v>
      </c>
      <c r="D266" s="1" t="s">
        <v>20</v>
      </c>
      <c r="E266" s="1" t="s">
        <v>362</v>
      </c>
      <c r="F266" s="1" t="s">
        <v>89</v>
      </c>
      <c r="G266" s="2" t="s">
        <v>363</v>
      </c>
      <c r="H266" s="2" t="s">
        <v>59</v>
      </c>
      <c r="I266" s="1" t="s">
        <v>25</v>
      </c>
      <c r="J266" s="1" t="s">
        <v>60</v>
      </c>
      <c r="K266" s="1" t="s">
        <v>27</v>
      </c>
      <c r="L266" s="4">
        <v>25</v>
      </c>
      <c r="M266" s="4">
        <v>25</v>
      </c>
      <c r="N266" s="5">
        <f t="shared" si="207"/>
        <v>100</v>
      </c>
      <c r="O266" s="3">
        <v>5</v>
      </c>
      <c r="P266" s="8">
        <f t="shared" si="211"/>
        <v>2</v>
      </c>
      <c r="Q266" s="9">
        <f t="shared" si="212"/>
        <v>0</v>
      </c>
      <c r="R266" s="10">
        <f t="shared" si="213"/>
        <v>100</v>
      </c>
    </row>
    <row r="267" spans="1:18" ht="51" x14ac:dyDescent="0.2">
      <c r="A267" s="1" t="s">
        <v>53</v>
      </c>
      <c r="B267" s="1" t="s">
        <v>54</v>
      </c>
      <c r="C267" s="2" t="s">
        <v>351</v>
      </c>
      <c r="D267" s="1" t="s">
        <v>20</v>
      </c>
      <c r="E267" s="1" t="s">
        <v>191</v>
      </c>
      <c r="F267" s="1" t="s">
        <v>89</v>
      </c>
      <c r="G267" s="2" t="s">
        <v>192</v>
      </c>
      <c r="H267" s="2" t="s">
        <v>59</v>
      </c>
      <c r="I267" s="1" t="s">
        <v>25</v>
      </c>
      <c r="J267" s="1" t="s">
        <v>60</v>
      </c>
      <c r="K267" s="1" t="s">
        <v>27</v>
      </c>
      <c r="L267" s="4">
        <v>38</v>
      </c>
      <c r="M267" s="4">
        <v>38</v>
      </c>
      <c r="N267" s="5">
        <f t="shared" si="207"/>
        <v>100</v>
      </c>
      <c r="O267" s="3">
        <v>5</v>
      </c>
      <c r="P267" s="8">
        <f t="shared" si="211"/>
        <v>2</v>
      </c>
      <c r="Q267" s="9">
        <f t="shared" si="212"/>
        <v>0</v>
      </c>
      <c r="R267" s="10">
        <f t="shared" si="213"/>
        <v>100</v>
      </c>
    </row>
    <row r="268" spans="1:18" ht="51" x14ac:dyDescent="0.2">
      <c r="A268" s="1" t="s">
        <v>53</v>
      </c>
      <c r="B268" s="1" t="s">
        <v>54</v>
      </c>
      <c r="C268" s="2" t="s">
        <v>351</v>
      </c>
      <c r="D268" s="1" t="s">
        <v>20</v>
      </c>
      <c r="E268" s="1" t="s">
        <v>193</v>
      </c>
      <c r="F268" s="1" t="s">
        <v>89</v>
      </c>
      <c r="G268" s="2" t="s">
        <v>194</v>
      </c>
      <c r="H268" s="2" t="s">
        <v>59</v>
      </c>
      <c r="I268" s="1" t="s">
        <v>25</v>
      </c>
      <c r="J268" s="1" t="s">
        <v>60</v>
      </c>
      <c r="K268" s="1" t="s">
        <v>27</v>
      </c>
      <c r="L268" s="4">
        <v>15</v>
      </c>
      <c r="M268" s="4">
        <v>15</v>
      </c>
      <c r="N268" s="5">
        <f t="shared" si="207"/>
        <v>100</v>
      </c>
      <c r="O268" s="3">
        <v>5</v>
      </c>
      <c r="P268" s="8">
        <f t="shared" si="211"/>
        <v>1</v>
      </c>
      <c r="Q268" s="9">
        <f t="shared" si="212"/>
        <v>0</v>
      </c>
      <c r="R268" s="10">
        <f t="shared" si="213"/>
        <v>100</v>
      </c>
    </row>
    <row r="269" spans="1:18" ht="51" x14ac:dyDescent="0.2">
      <c r="A269" s="1" t="s">
        <v>53</v>
      </c>
      <c r="B269" s="1" t="s">
        <v>54</v>
      </c>
      <c r="C269" s="2" t="s">
        <v>351</v>
      </c>
      <c r="D269" s="1" t="s">
        <v>20</v>
      </c>
      <c r="E269" s="1" t="s">
        <v>364</v>
      </c>
      <c r="F269" s="1" t="s">
        <v>89</v>
      </c>
      <c r="G269" s="2" t="s">
        <v>365</v>
      </c>
      <c r="H269" s="2" t="s">
        <v>59</v>
      </c>
      <c r="I269" s="1" t="s">
        <v>25</v>
      </c>
      <c r="J269" s="1" t="s">
        <v>60</v>
      </c>
      <c r="K269" s="1" t="s">
        <v>27</v>
      </c>
      <c r="L269" s="4">
        <v>5</v>
      </c>
      <c r="M269" s="4">
        <v>5</v>
      </c>
      <c r="N269" s="5">
        <f t="shared" si="207"/>
        <v>100</v>
      </c>
      <c r="O269" s="3">
        <v>5</v>
      </c>
      <c r="P269" s="8">
        <f t="shared" si="211"/>
        <v>1</v>
      </c>
      <c r="Q269" s="9">
        <f t="shared" si="212"/>
        <v>0</v>
      </c>
      <c r="R269" s="10">
        <f t="shared" si="213"/>
        <v>100</v>
      </c>
    </row>
    <row r="270" spans="1:18" ht="61.8" thickBot="1" x14ac:dyDescent="0.25">
      <c r="A270" s="16" t="s">
        <v>53</v>
      </c>
      <c r="B270" s="16" t="s">
        <v>54</v>
      </c>
      <c r="C270" s="17" t="s">
        <v>351</v>
      </c>
      <c r="D270" s="16" t="s">
        <v>41</v>
      </c>
      <c r="E270" s="16" t="s">
        <v>99</v>
      </c>
      <c r="F270" s="16" t="s">
        <v>100</v>
      </c>
      <c r="G270" s="17" t="s">
        <v>101</v>
      </c>
      <c r="H270" s="17" t="s">
        <v>102</v>
      </c>
      <c r="I270" s="16" t="s">
        <v>25</v>
      </c>
      <c r="J270" s="16" t="s">
        <v>60</v>
      </c>
      <c r="K270" s="16" t="s">
        <v>27</v>
      </c>
      <c r="L270" s="18">
        <v>61</v>
      </c>
      <c r="M270" s="18">
        <v>58</v>
      </c>
      <c r="N270" s="19">
        <f t="shared" si="207"/>
        <v>95.081967213114751</v>
      </c>
      <c r="O270" s="20">
        <v>5</v>
      </c>
      <c r="P270" s="21">
        <f t="shared" si="211"/>
        <v>4</v>
      </c>
      <c r="Q270" s="22">
        <v>0</v>
      </c>
      <c r="R270" s="23">
        <v>100</v>
      </c>
    </row>
    <row r="271" spans="1:18" ht="51" x14ac:dyDescent="0.2">
      <c r="A271" s="24" t="s">
        <v>53</v>
      </c>
      <c r="B271" s="24" t="s">
        <v>54</v>
      </c>
      <c r="C271" s="25" t="s">
        <v>366</v>
      </c>
      <c r="D271" s="24" t="s">
        <v>20</v>
      </c>
      <c r="E271" s="24" t="s">
        <v>367</v>
      </c>
      <c r="F271" s="24" t="s">
        <v>57</v>
      </c>
      <c r="G271" s="25" t="s">
        <v>368</v>
      </c>
      <c r="H271" s="25" t="s">
        <v>59</v>
      </c>
      <c r="I271" s="24" t="s">
        <v>25</v>
      </c>
      <c r="J271" s="24" t="s">
        <v>60</v>
      </c>
      <c r="K271" s="24" t="s">
        <v>27</v>
      </c>
      <c r="L271" s="26">
        <v>34</v>
      </c>
      <c r="M271" s="26">
        <v>34</v>
      </c>
      <c r="N271" s="27">
        <f t="shared" si="207"/>
        <v>100</v>
      </c>
      <c r="O271" s="28">
        <v>5</v>
      </c>
      <c r="P271" s="29">
        <f t="shared" ref="P271:P273" si="214">ROUNDUP(L271*O271/100,0)</f>
        <v>2</v>
      </c>
      <c r="Q271" s="30">
        <f t="shared" ref="Q271:Q273" si="215">IF(M271-L271=0,0,ROUNDUP(L271-L271*O271%-M271,0))</f>
        <v>0</v>
      </c>
      <c r="R271" s="31">
        <f t="shared" ref="R271" si="216">ROUND(M271/L271*100,1)</f>
        <v>100</v>
      </c>
    </row>
    <row r="272" spans="1:18" ht="51" x14ac:dyDescent="0.2">
      <c r="A272" s="32" t="s">
        <v>53</v>
      </c>
      <c r="B272" s="32" t="s">
        <v>54</v>
      </c>
      <c r="C272" s="2" t="s">
        <v>366</v>
      </c>
      <c r="D272" s="32" t="s">
        <v>20</v>
      </c>
      <c r="E272" s="32" t="s">
        <v>369</v>
      </c>
      <c r="F272" s="32" t="s">
        <v>57</v>
      </c>
      <c r="G272" s="2" t="s">
        <v>370</v>
      </c>
      <c r="H272" s="2" t="s">
        <v>59</v>
      </c>
      <c r="I272" s="32" t="s">
        <v>25</v>
      </c>
      <c r="J272" s="32" t="s">
        <v>60</v>
      </c>
      <c r="K272" s="32" t="s">
        <v>27</v>
      </c>
      <c r="L272" s="4">
        <v>21</v>
      </c>
      <c r="M272" s="4">
        <v>20</v>
      </c>
      <c r="N272" s="5">
        <f t="shared" si="207"/>
        <v>95.238095238095227</v>
      </c>
      <c r="O272" s="7">
        <v>5</v>
      </c>
      <c r="P272" s="8">
        <f t="shared" si="214"/>
        <v>2</v>
      </c>
      <c r="Q272" s="9">
        <v>0</v>
      </c>
      <c r="R272" s="10">
        <v>100</v>
      </c>
    </row>
    <row r="273" spans="1:18" ht="51" x14ac:dyDescent="0.2">
      <c r="A273" s="32" t="s">
        <v>53</v>
      </c>
      <c r="B273" s="32" t="s">
        <v>54</v>
      </c>
      <c r="C273" s="2" t="s">
        <v>366</v>
      </c>
      <c r="D273" s="32" t="s">
        <v>20</v>
      </c>
      <c r="E273" s="32" t="s">
        <v>112</v>
      </c>
      <c r="F273" s="32" t="s">
        <v>57</v>
      </c>
      <c r="G273" s="2" t="s">
        <v>113</v>
      </c>
      <c r="H273" s="2" t="s">
        <v>59</v>
      </c>
      <c r="I273" s="32" t="s">
        <v>25</v>
      </c>
      <c r="J273" s="32" t="s">
        <v>60</v>
      </c>
      <c r="K273" s="32" t="s">
        <v>27</v>
      </c>
      <c r="L273" s="4">
        <v>34</v>
      </c>
      <c r="M273" s="4">
        <v>24</v>
      </c>
      <c r="N273" s="5">
        <f t="shared" si="207"/>
        <v>70.588235294117652</v>
      </c>
      <c r="O273" s="7">
        <v>5</v>
      </c>
      <c r="P273" s="8">
        <f t="shared" si="214"/>
        <v>2</v>
      </c>
      <c r="Q273" s="9">
        <f t="shared" si="215"/>
        <v>9</v>
      </c>
      <c r="R273" s="10">
        <f t="shared" ref="R273" si="217">ROUND(M273/(L273-P273)*100,1)</f>
        <v>75</v>
      </c>
    </row>
    <row r="274" spans="1:18" ht="51" x14ac:dyDescent="0.2">
      <c r="A274" s="32" t="s">
        <v>53</v>
      </c>
      <c r="B274" s="32" t="s">
        <v>54</v>
      </c>
      <c r="C274" s="2" t="s">
        <v>366</v>
      </c>
      <c r="D274" s="32" t="s">
        <v>20</v>
      </c>
      <c r="E274" s="32" t="s">
        <v>371</v>
      </c>
      <c r="F274" s="32" t="s">
        <v>66</v>
      </c>
      <c r="G274" s="2" t="s">
        <v>372</v>
      </c>
      <c r="H274" s="2" t="s">
        <v>59</v>
      </c>
      <c r="I274" s="32" t="s">
        <v>25</v>
      </c>
      <c r="J274" s="32" t="s">
        <v>60</v>
      </c>
      <c r="K274" s="32" t="s">
        <v>27</v>
      </c>
      <c r="L274" s="4">
        <v>11</v>
      </c>
      <c r="M274" s="4">
        <v>11</v>
      </c>
      <c r="N274" s="5">
        <f t="shared" si="207"/>
        <v>100</v>
      </c>
      <c r="O274" s="7">
        <v>10</v>
      </c>
      <c r="P274" s="8">
        <f t="shared" ref="P274:P277" si="218">ROUNDUP(L274*O274/100,0)</f>
        <v>2</v>
      </c>
      <c r="Q274" s="9">
        <f t="shared" ref="Q274:Q277" si="219">IF(M274-L274=0,0,ROUNDUP(L274-L274*O274%-M274,0))</f>
        <v>0</v>
      </c>
      <c r="R274" s="10">
        <f t="shared" ref="R274:R276" si="220">ROUND(M274/L274*100,1)</f>
        <v>100</v>
      </c>
    </row>
    <row r="275" spans="1:18" ht="40.799999999999997" x14ac:dyDescent="0.2">
      <c r="A275" s="32" t="s">
        <v>53</v>
      </c>
      <c r="B275" s="32" t="s">
        <v>54</v>
      </c>
      <c r="C275" s="2" t="s">
        <v>366</v>
      </c>
      <c r="D275" s="32" t="s">
        <v>20</v>
      </c>
      <c r="E275" s="32" t="s">
        <v>68</v>
      </c>
      <c r="F275" s="32" t="s">
        <v>69</v>
      </c>
      <c r="G275" s="2" t="s">
        <v>70</v>
      </c>
      <c r="H275" s="2" t="s">
        <v>24</v>
      </c>
      <c r="I275" s="32" t="s">
        <v>25</v>
      </c>
      <c r="J275" s="32" t="s">
        <v>26</v>
      </c>
      <c r="K275" s="32" t="s">
        <v>27</v>
      </c>
      <c r="L275" s="4">
        <v>13284</v>
      </c>
      <c r="M275" s="4">
        <v>13284</v>
      </c>
      <c r="N275" s="5">
        <f t="shared" si="207"/>
        <v>100</v>
      </c>
      <c r="O275" s="7">
        <v>5</v>
      </c>
      <c r="P275" s="8">
        <f t="shared" si="218"/>
        <v>665</v>
      </c>
      <c r="Q275" s="9">
        <f t="shared" si="219"/>
        <v>0</v>
      </c>
      <c r="R275" s="10">
        <f t="shared" si="220"/>
        <v>100</v>
      </c>
    </row>
    <row r="276" spans="1:18" ht="51" x14ac:dyDescent="0.2">
      <c r="A276" s="32" t="s">
        <v>53</v>
      </c>
      <c r="B276" s="32" t="s">
        <v>54</v>
      </c>
      <c r="C276" s="2" t="s">
        <v>366</v>
      </c>
      <c r="D276" s="32" t="s">
        <v>20</v>
      </c>
      <c r="E276" s="32" t="s">
        <v>178</v>
      </c>
      <c r="F276" s="32" t="s">
        <v>72</v>
      </c>
      <c r="G276" s="2" t="s">
        <v>179</v>
      </c>
      <c r="H276" s="2" t="s">
        <v>59</v>
      </c>
      <c r="I276" s="32" t="s">
        <v>25</v>
      </c>
      <c r="J276" s="32" t="s">
        <v>60</v>
      </c>
      <c r="K276" s="32" t="s">
        <v>27</v>
      </c>
      <c r="L276" s="4">
        <v>35</v>
      </c>
      <c r="M276" s="4">
        <v>35</v>
      </c>
      <c r="N276" s="5">
        <f t="shared" si="207"/>
        <v>100</v>
      </c>
      <c r="O276" s="7">
        <v>10</v>
      </c>
      <c r="P276" s="8">
        <f t="shared" si="218"/>
        <v>4</v>
      </c>
      <c r="Q276" s="9">
        <f t="shared" si="219"/>
        <v>0</v>
      </c>
      <c r="R276" s="10">
        <f t="shared" si="220"/>
        <v>100</v>
      </c>
    </row>
    <row r="277" spans="1:18" ht="51" x14ac:dyDescent="0.2">
      <c r="A277" s="32" t="s">
        <v>53</v>
      </c>
      <c r="B277" s="32" t="s">
        <v>54</v>
      </c>
      <c r="C277" s="2" t="s">
        <v>366</v>
      </c>
      <c r="D277" s="32" t="s">
        <v>20</v>
      </c>
      <c r="E277" s="32" t="s">
        <v>373</v>
      </c>
      <c r="F277" s="32" t="s">
        <v>72</v>
      </c>
      <c r="G277" s="2" t="s">
        <v>374</v>
      </c>
      <c r="H277" s="2" t="s">
        <v>59</v>
      </c>
      <c r="I277" s="32" t="s">
        <v>25</v>
      </c>
      <c r="J277" s="32" t="s">
        <v>60</v>
      </c>
      <c r="K277" s="32" t="s">
        <v>27</v>
      </c>
      <c r="L277" s="4">
        <v>32</v>
      </c>
      <c r="M277" s="4">
        <v>16</v>
      </c>
      <c r="N277" s="5">
        <f t="shared" si="207"/>
        <v>50</v>
      </c>
      <c r="O277" s="7">
        <v>10</v>
      </c>
      <c r="P277" s="8">
        <f t="shared" si="218"/>
        <v>4</v>
      </c>
      <c r="Q277" s="9">
        <f t="shared" si="219"/>
        <v>13</v>
      </c>
      <c r="R277" s="10">
        <f t="shared" ref="R277" si="221">ROUND(M277/(L277-P277)*100,1)</f>
        <v>57.1</v>
      </c>
    </row>
    <row r="278" spans="1:18" ht="40.799999999999997" x14ac:dyDescent="0.2">
      <c r="A278" s="32" t="s">
        <v>53</v>
      </c>
      <c r="B278" s="32" t="s">
        <v>54</v>
      </c>
      <c r="C278" s="2" t="s">
        <v>366</v>
      </c>
      <c r="D278" s="32" t="s">
        <v>20</v>
      </c>
      <c r="E278" s="32" t="s">
        <v>375</v>
      </c>
      <c r="F278" s="32" t="s">
        <v>72</v>
      </c>
      <c r="G278" s="2" t="s">
        <v>376</v>
      </c>
      <c r="H278" s="2" t="s">
        <v>59</v>
      </c>
      <c r="I278" s="32" t="s">
        <v>25</v>
      </c>
      <c r="J278" s="32" t="s">
        <v>60</v>
      </c>
      <c r="K278" s="32" t="s">
        <v>27</v>
      </c>
      <c r="L278" s="4">
        <v>27</v>
      </c>
      <c r="M278" s="4">
        <v>27</v>
      </c>
      <c r="N278" s="5">
        <f t="shared" si="207"/>
        <v>100</v>
      </c>
      <c r="O278" s="7">
        <v>10</v>
      </c>
      <c r="P278" s="8">
        <f t="shared" ref="P278:P279" si="222">ROUNDUP(L278*O278/100,0)</f>
        <v>3</v>
      </c>
      <c r="Q278" s="9">
        <f t="shared" ref="Q278" si="223">IF(M278-L278=0,0,ROUNDUP(L278-L278*O278%-M278,0))</f>
        <v>0</v>
      </c>
      <c r="R278" s="10">
        <f t="shared" ref="R278" si="224">ROUND(M278/L278*100,1)</f>
        <v>100</v>
      </c>
    </row>
    <row r="279" spans="1:18" ht="51" x14ac:dyDescent="0.2">
      <c r="A279" s="32" t="s">
        <v>53</v>
      </c>
      <c r="B279" s="32" t="s">
        <v>54</v>
      </c>
      <c r="C279" s="2" t="s">
        <v>366</v>
      </c>
      <c r="D279" s="32" t="s">
        <v>20</v>
      </c>
      <c r="E279" s="32" t="s">
        <v>191</v>
      </c>
      <c r="F279" s="32" t="s">
        <v>89</v>
      </c>
      <c r="G279" s="2" t="s">
        <v>192</v>
      </c>
      <c r="H279" s="2" t="s">
        <v>59</v>
      </c>
      <c r="I279" s="32" t="s">
        <v>25</v>
      </c>
      <c r="J279" s="32" t="s">
        <v>60</v>
      </c>
      <c r="K279" s="32" t="s">
        <v>27</v>
      </c>
      <c r="L279" s="4">
        <v>81</v>
      </c>
      <c r="M279" s="4">
        <v>80</v>
      </c>
      <c r="N279" s="5">
        <f t="shared" si="207"/>
        <v>98.76543209876543</v>
      </c>
      <c r="O279" s="7">
        <v>5</v>
      </c>
      <c r="P279" s="8">
        <f t="shared" si="222"/>
        <v>5</v>
      </c>
      <c r="Q279" s="9">
        <v>0</v>
      </c>
      <c r="R279" s="10">
        <v>100</v>
      </c>
    </row>
    <row r="280" spans="1:18" ht="51" x14ac:dyDescent="0.2">
      <c r="A280" s="32" t="s">
        <v>53</v>
      </c>
      <c r="B280" s="32" t="s">
        <v>54</v>
      </c>
      <c r="C280" s="2" t="s">
        <v>366</v>
      </c>
      <c r="D280" s="32" t="s">
        <v>20</v>
      </c>
      <c r="E280" s="32" t="s">
        <v>364</v>
      </c>
      <c r="F280" s="32" t="s">
        <v>89</v>
      </c>
      <c r="G280" s="2" t="s">
        <v>365</v>
      </c>
      <c r="H280" s="2" t="s">
        <v>59</v>
      </c>
      <c r="I280" s="32" t="s">
        <v>25</v>
      </c>
      <c r="J280" s="32" t="s">
        <v>60</v>
      </c>
      <c r="K280" s="32" t="s">
        <v>27</v>
      </c>
      <c r="L280" s="4">
        <v>13</v>
      </c>
      <c r="M280" s="4">
        <v>13</v>
      </c>
      <c r="N280" s="5">
        <f t="shared" si="207"/>
        <v>100</v>
      </c>
      <c r="O280" s="7">
        <v>5</v>
      </c>
      <c r="P280" s="8">
        <f t="shared" ref="P280:P282" si="225">ROUNDUP(L280*O280/100,0)</f>
        <v>1</v>
      </c>
      <c r="Q280" s="9">
        <f t="shared" ref="Q280:Q281" si="226">IF(M280-L280=0,0,ROUNDUP(L280-L280*O280%-M280,0))</f>
        <v>0</v>
      </c>
      <c r="R280" s="10">
        <f t="shared" ref="R280:R281" si="227">ROUND(M280/L280*100,1)</f>
        <v>100</v>
      </c>
    </row>
    <row r="281" spans="1:18" ht="51" x14ac:dyDescent="0.2">
      <c r="A281" s="32" t="s">
        <v>53</v>
      </c>
      <c r="B281" s="32" t="s">
        <v>54</v>
      </c>
      <c r="C281" s="2" t="s">
        <v>366</v>
      </c>
      <c r="D281" s="32" t="s">
        <v>20</v>
      </c>
      <c r="E281" s="32" t="s">
        <v>377</v>
      </c>
      <c r="F281" s="32" t="s">
        <v>89</v>
      </c>
      <c r="G281" s="2" t="s">
        <v>378</v>
      </c>
      <c r="H281" s="2" t="s">
        <v>59</v>
      </c>
      <c r="I281" s="32" t="s">
        <v>25</v>
      </c>
      <c r="J281" s="32" t="s">
        <v>60</v>
      </c>
      <c r="K281" s="32" t="s">
        <v>27</v>
      </c>
      <c r="L281" s="4">
        <v>3</v>
      </c>
      <c r="M281" s="4">
        <v>3</v>
      </c>
      <c r="N281" s="5">
        <f t="shared" si="207"/>
        <v>100</v>
      </c>
      <c r="O281" s="7"/>
      <c r="P281" s="8">
        <f t="shared" si="225"/>
        <v>0</v>
      </c>
      <c r="Q281" s="9">
        <f t="shared" si="226"/>
        <v>0</v>
      </c>
      <c r="R281" s="10">
        <f t="shared" si="227"/>
        <v>100</v>
      </c>
    </row>
    <row r="282" spans="1:18" ht="51" x14ac:dyDescent="0.2">
      <c r="A282" s="32" t="s">
        <v>53</v>
      </c>
      <c r="B282" s="32" t="s">
        <v>54</v>
      </c>
      <c r="C282" s="2" t="s">
        <v>366</v>
      </c>
      <c r="D282" s="32" t="s">
        <v>20</v>
      </c>
      <c r="E282" s="32" t="s">
        <v>379</v>
      </c>
      <c r="F282" s="32" t="s">
        <v>89</v>
      </c>
      <c r="G282" s="2" t="s">
        <v>380</v>
      </c>
      <c r="H282" s="2" t="s">
        <v>59</v>
      </c>
      <c r="I282" s="32" t="s">
        <v>25</v>
      </c>
      <c r="J282" s="32" t="s">
        <v>60</v>
      </c>
      <c r="K282" s="32" t="s">
        <v>27</v>
      </c>
      <c r="L282" s="4">
        <v>58</v>
      </c>
      <c r="M282" s="4">
        <v>57</v>
      </c>
      <c r="N282" s="5">
        <f t="shared" si="207"/>
        <v>98.275862068965509</v>
      </c>
      <c r="O282" s="7">
        <v>5</v>
      </c>
      <c r="P282" s="8">
        <f t="shared" si="225"/>
        <v>3</v>
      </c>
      <c r="Q282" s="9">
        <v>0</v>
      </c>
      <c r="R282" s="10">
        <v>100</v>
      </c>
    </row>
    <row r="283" spans="1:18" ht="51" x14ac:dyDescent="0.2">
      <c r="A283" s="32" t="s">
        <v>53</v>
      </c>
      <c r="B283" s="32" t="s">
        <v>54</v>
      </c>
      <c r="C283" s="2" t="s">
        <v>366</v>
      </c>
      <c r="D283" s="32" t="s">
        <v>20</v>
      </c>
      <c r="E283" s="32" t="s">
        <v>381</v>
      </c>
      <c r="F283" s="32" t="s">
        <v>89</v>
      </c>
      <c r="G283" s="2" t="s">
        <v>382</v>
      </c>
      <c r="H283" s="2" t="s">
        <v>59</v>
      </c>
      <c r="I283" s="32" t="s">
        <v>25</v>
      </c>
      <c r="J283" s="32" t="s">
        <v>60</v>
      </c>
      <c r="K283" s="32" t="s">
        <v>27</v>
      </c>
      <c r="L283" s="4">
        <v>20</v>
      </c>
      <c r="M283" s="4">
        <v>20</v>
      </c>
      <c r="N283" s="5">
        <f t="shared" si="207"/>
        <v>100</v>
      </c>
      <c r="O283" s="7">
        <v>5</v>
      </c>
      <c r="P283" s="8">
        <f t="shared" ref="P283:P285" si="228">ROUNDUP(L283*O283/100,0)</f>
        <v>1</v>
      </c>
      <c r="Q283" s="9">
        <f t="shared" ref="Q283:Q285" si="229">IF(M283-L283=0,0,ROUNDUP(L283-L283*O283%-M283,0))</f>
        <v>0</v>
      </c>
      <c r="R283" s="10">
        <f t="shared" ref="R283" si="230">ROUND(M283/L283*100,1)</f>
        <v>100</v>
      </c>
    </row>
    <row r="284" spans="1:18" ht="51" x14ac:dyDescent="0.2">
      <c r="A284" s="32" t="s">
        <v>53</v>
      </c>
      <c r="B284" s="32" t="s">
        <v>54</v>
      </c>
      <c r="C284" s="2" t="s">
        <v>366</v>
      </c>
      <c r="D284" s="32" t="s">
        <v>20</v>
      </c>
      <c r="E284" s="32" t="s">
        <v>118</v>
      </c>
      <c r="F284" s="32" t="s">
        <v>89</v>
      </c>
      <c r="G284" s="2" t="s">
        <v>119</v>
      </c>
      <c r="H284" s="2" t="s">
        <v>59</v>
      </c>
      <c r="I284" s="32" t="s">
        <v>25</v>
      </c>
      <c r="J284" s="32" t="s">
        <v>60</v>
      </c>
      <c r="K284" s="32" t="s">
        <v>27</v>
      </c>
      <c r="L284" s="4">
        <v>7</v>
      </c>
      <c r="M284" s="4">
        <v>6</v>
      </c>
      <c r="N284" s="5">
        <f t="shared" si="207"/>
        <v>85.714285714285708</v>
      </c>
      <c r="O284" s="7">
        <v>5</v>
      </c>
      <c r="P284" s="8">
        <f t="shared" si="228"/>
        <v>1</v>
      </c>
      <c r="Q284" s="9">
        <f t="shared" si="229"/>
        <v>1</v>
      </c>
      <c r="R284" s="10">
        <f t="shared" ref="R284:R285" si="231">ROUND(M284/(L284-P284)*100,1)</f>
        <v>100</v>
      </c>
    </row>
    <row r="285" spans="1:18" ht="61.2" x14ac:dyDescent="0.2">
      <c r="A285" s="32" t="s">
        <v>53</v>
      </c>
      <c r="B285" s="32" t="s">
        <v>54</v>
      </c>
      <c r="C285" s="2" t="s">
        <v>366</v>
      </c>
      <c r="D285" s="32" t="s">
        <v>41</v>
      </c>
      <c r="E285" s="32" t="s">
        <v>99</v>
      </c>
      <c r="F285" s="32" t="s">
        <v>100</v>
      </c>
      <c r="G285" s="2" t="s">
        <v>101</v>
      </c>
      <c r="H285" s="2" t="s">
        <v>102</v>
      </c>
      <c r="I285" s="32" t="s">
        <v>25</v>
      </c>
      <c r="J285" s="32" t="s">
        <v>60</v>
      </c>
      <c r="K285" s="32" t="s">
        <v>27</v>
      </c>
      <c r="L285" s="4">
        <v>45</v>
      </c>
      <c r="M285" s="4">
        <v>38</v>
      </c>
      <c r="N285" s="5">
        <f t="shared" si="207"/>
        <v>84.444444444444443</v>
      </c>
      <c r="O285" s="7">
        <v>5</v>
      </c>
      <c r="P285" s="8">
        <f t="shared" si="228"/>
        <v>3</v>
      </c>
      <c r="Q285" s="9">
        <f t="shared" si="229"/>
        <v>5</v>
      </c>
      <c r="R285" s="10">
        <f t="shared" si="231"/>
        <v>90.5</v>
      </c>
    </row>
    <row r="286" spans="1:18" ht="31.2" thickBot="1" x14ac:dyDescent="0.25">
      <c r="A286" s="33" t="s">
        <v>53</v>
      </c>
      <c r="B286" s="33" t="s">
        <v>54</v>
      </c>
      <c r="C286" s="34" t="s">
        <v>366</v>
      </c>
      <c r="D286" s="33" t="s">
        <v>41</v>
      </c>
      <c r="E286" s="33" t="s">
        <v>103</v>
      </c>
      <c r="F286" s="33" t="s">
        <v>43</v>
      </c>
      <c r="G286" s="34" t="s">
        <v>104</v>
      </c>
      <c r="H286" s="34" t="s">
        <v>45</v>
      </c>
      <c r="I286" s="33" t="s">
        <v>25</v>
      </c>
      <c r="J286" s="33" t="s">
        <v>46</v>
      </c>
      <c r="K286" s="33" t="s">
        <v>27</v>
      </c>
      <c r="L286" s="35">
        <v>1</v>
      </c>
      <c r="M286" s="35">
        <v>1</v>
      </c>
      <c r="N286" s="36">
        <f t="shared" si="207"/>
        <v>100</v>
      </c>
      <c r="O286" s="37"/>
      <c r="P286" s="38">
        <f t="shared" ref="P286:P288" si="232">ROUNDUP(L286*O286/100,0)</f>
        <v>0</v>
      </c>
      <c r="Q286" s="39">
        <f t="shared" ref="Q286:Q288" si="233">IF(M286-L286=0,0,ROUNDUP(L286-L286*O286%-M286,0))</f>
        <v>0</v>
      </c>
      <c r="R286" s="40">
        <f t="shared" ref="R286:R288" si="234">ROUND(M286/L286*100,1)</f>
        <v>100</v>
      </c>
    </row>
    <row r="287" spans="1:18" ht="51" x14ac:dyDescent="0.2">
      <c r="A287" s="12" t="s">
        <v>53</v>
      </c>
      <c r="B287" s="12" t="s">
        <v>54</v>
      </c>
      <c r="C287" s="13" t="s">
        <v>383</v>
      </c>
      <c r="D287" s="12" t="s">
        <v>20</v>
      </c>
      <c r="E287" s="12" t="s">
        <v>127</v>
      </c>
      <c r="F287" s="12" t="s">
        <v>66</v>
      </c>
      <c r="G287" s="13" t="s">
        <v>128</v>
      </c>
      <c r="H287" s="13" t="s">
        <v>59</v>
      </c>
      <c r="I287" s="12" t="s">
        <v>25</v>
      </c>
      <c r="J287" s="12" t="s">
        <v>60</v>
      </c>
      <c r="K287" s="12" t="s">
        <v>27</v>
      </c>
      <c r="L287" s="4">
        <v>12</v>
      </c>
      <c r="M287" s="4">
        <v>12</v>
      </c>
      <c r="N287" s="5">
        <f t="shared" si="207"/>
        <v>100</v>
      </c>
      <c r="O287" s="7">
        <v>10</v>
      </c>
      <c r="P287" s="8">
        <f t="shared" si="232"/>
        <v>2</v>
      </c>
      <c r="Q287" s="9">
        <f t="shared" si="233"/>
        <v>0</v>
      </c>
      <c r="R287" s="10">
        <f t="shared" si="234"/>
        <v>100</v>
      </c>
    </row>
    <row r="288" spans="1:18" ht="40.799999999999997" x14ac:dyDescent="0.2">
      <c r="A288" s="1" t="s">
        <v>53</v>
      </c>
      <c r="B288" s="1" t="s">
        <v>54</v>
      </c>
      <c r="C288" s="2" t="s">
        <v>383</v>
      </c>
      <c r="D288" s="1" t="s">
        <v>20</v>
      </c>
      <c r="E288" s="1" t="s">
        <v>68</v>
      </c>
      <c r="F288" s="1" t="s">
        <v>69</v>
      </c>
      <c r="G288" s="2" t="s">
        <v>70</v>
      </c>
      <c r="H288" s="2" t="s">
        <v>24</v>
      </c>
      <c r="I288" s="1" t="s">
        <v>25</v>
      </c>
      <c r="J288" s="1" t="s">
        <v>26</v>
      </c>
      <c r="K288" s="1" t="s">
        <v>27</v>
      </c>
      <c r="L288" s="4">
        <v>73980</v>
      </c>
      <c r="M288" s="4">
        <v>73980</v>
      </c>
      <c r="N288" s="5">
        <f t="shared" si="207"/>
        <v>100</v>
      </c>
      <c r="O288" s="3">
        <v>5</v>
      </c>
      <c r="P288" s="8">
        <f t="shared" si="232"/>
        <v>3699</v>
      </c>
      <c r="Q288" s="9">
        <f t="shared" si="233"/>
        <v>0</v>
      </c>
      <c r="R288" s="10">
        <f t="shared" si="234"/>
        <v>100</v>
      </c>
    </row>
    <row r="289" spans="1:18" ht="40.799999999999997" x14ac:dyDescent="0.2">
      <c r="A289" s="1" t="s">
        <v>53</v>
      </c>
      <c r="B289" s="1" t="s">
        <v>54</v>
      </c>
      <c r="C289" s="2" t="s">
        <v>383</v>
      </c>
      <c r="D289" s="1" t="s">
        <v>20</v>
      </c>
      <c r="E289" s="1" t="s">
        <v>129</v>
      </c>
      <c r="F289" s="1" t="s">
        <v>72</v>
      </c>
      <c r="G289" s="2" t="s">
        <v>130</v>
      </c>
      <c r="H289" s="2" t="s">
        <v>59</v>
      </c>
      <c r="I289" s="1" t="s">
        <v>25</v>
      </c>
      <c r="J289" s="1" t="s">
        <v>60</v>
      </c>
      <c r="K289" s="1" t="s">
        <v>27</v>
      </c>
      <c r="L289" s="4">
        <v>22</v>
      </c>
      <c r="M289" s="4">
        <v>22</v>
      </c>
      <c r="N289" s="5">
        <f t="shared" si="207"/>
        <v>100</v>
      </c>
      <c r="O289" s="3">
        <v>10</v>
      </c>
      <c r="P289" s="8">
        <f t="shared" ref="P289:P292" si="235">ROUNDUP(L289*O289/100,0)</f>
        <v>3</v>
      </c>
      <c r="Q289" s="9">
        <f t="shared" ref="Q289:Q291" si="236">IF(M289-L289=0,0,ROUNDUP(L289-L289*O289%-M289,0))</f>
        <v>0</v>
      </c>
      <c r="R289" s="10">
        <f t="shared" ref="R289:R291" si="237">ROUND(M289/L289*100,1)</f>
        <v>100</v>
      </c>
    </row>
    <row r="290" spans="1:18" ht="40.799999999999997" x14ac:dyDescent="0.2">
      <c r="A290" s="1" t="s">
        <v>53</v>
      </c>
      <c r="B290" s="1" t="s">
        <v>54</v>
      </c>
      <c r="C290" s="2" t="s">
        <v>383</v>
      </c>
      <c r="D290" s="1" t="s">
        <v>20</v>
      </c>
      <c r="E290" s="1" t="s">
        <v>384</v>
      </c>
      <c r="F290" s="1" t="s">
        <v>72</v>
      </c>
      <c r="G290" s="2" t="s">
        <v>385</v>
      </c>
      <c r="H290" s="2" t="s">
        <v>59</v>
      </c>
      <c r="I290" s="1" t="s">
        <v>25</v>
      </c>
      <c r="J290" s="1" t="s">
        <v>60</v>
      </c>
      <c r="K290" s="1" t="s">
        <v>27</v>
      </c>
      <c r="L290" s="4">
        <v>7</v>
      </c>
      <c r="M290" s="4">
        <v>7</v>
      </c>
      <c r="N290" s="5">
        <f t="shared" si="207"/>
        <v>100</v>
      </c>
      <c r="O290" s="3"/>
      <c r="P290" s="8">
        <f t="shared" si="235"/>
        <v>0</v>
      </c>
      <c r="Q290" s="9">
        <f t="shared" si="236"/>
        <v>0</v>
      </c>
      <c r="R290" s="10">
        <f t="shared" si="237"/>
        <v>100</v>
      </c>
    </row>
    <row r="291" spans="1:18" ht="40.799999999999997" x14ac:dyDescent="0.2">
      <c r="A291" s="1" t="s">
        <v>53</v>
      </c>
      <c r="B291" s="1" t="s">
        <v>54</v>
      </c>
      <c r="C291" s="2" t="s">
        <v>383</v>
      </c>
      <c r="D291" s="1" t="s">
        <v>20</v>
      </c>
      <c r="E291" s="1" t="s">
        <v>84</v>
      </c>
      <c r="F291" s="1" t="s">
        <v>72</v>
      </c>
      <c r="G291" s="2" t="s">
        <v>85</v>
      </c>
      <c r="H291" s="2" t="s">
        <v>59</v>
      </c>
      <c r="I291" s="1" t="s">
        <v>25</v>
      </c>
      <c r="J291" s="1" t="s">
        <v>60</v>
      </c>
      <c r="K291" s="1" t="s">
        <v>27</v>
      </c>
      <c r="L291" s="4">
        <v>7</v>
      </c>
      <c r="M291" s="4">
        <v>7</v>
      </c>
      <c r="N291" s="5">
        <f t="shared" si="207"/>
        <v>100</v>
      </c>
      <c r="O291" s="3">
        <v>10</v>
      </c>
      <c r="P291" s="8">
        <f t="shared" si="235"/>
        <v>1</v>
      </c>
      <c r="Q291" s="9">
        <f t="shared" si="236"/>
        <v>0</v>
      </c>
      <c r="R291" s="10">
        <f t="shared" si="237"/>
        <v>100</v>
      </c>
    </row>
    <row r="292" spans="1:18" ht="40.799999999999997" x14ac:dyDescent="0.2">
      <c r="A292" s="1" t="s">
        <v>53</v>
      </c>
      <c r="B292" s="1" t="s">
        <v>54</v>
      </c>
      <c r="C292" s="2" t="s">
        <v>383</v>
      </c>
      <c r="D292" s="1" t="s">
        <v>20</v>
      </c>
      <c r="E292" s="1" t="s">
        <v>86</v>
      </c>
      <c r="F292" s="1" t="s">
        <v>72</v>
      </c>
      <c r="G292" s="2" t="s">
        <v>87</v>
      </c>
      <c r="H292" s="2" t="s">
        <v>59</v>
      </c>
      <c r="I292" s="1" t="s">
        <v>25</v>
      </c>
      <c r="J292" s="1" t="s">
        <v>60</v>
      </c>
      <c r="K292" s="1" t="s">
        <v>27</v>
      </c>
      <c r="L292" s="4">
        <v>64</v>
      </c>
      <c r="M292" s="4">
        <v>63</v>
      </c>
      <c r="N292" s="5">
        <f t="shared" si="207"/>
        <v>98.4375</v>
      </c>
      <c r="O292" s="3">
        <v>10</v>
      </c>
      <c r="P292" s="8">
        <f t="shared" si="235"/>
        <v>7</v>
      </c>
      <c r="Q292" s="9">
        <v>0</v>
      </c>
      <c r="R292" s="10">
        <v>100</v>
      </c>
    </row>
    <row r="293" spans="1:18" ht="51" x14ac:dyDescent="0.2">
      <c r="A293" s="1" t="s">
        <v>53</v>
      </c>
      <c r="B293" s="1" t="s">
        <v>54</v>
      </c>
      <c r="C293" s="2" t="s">
        <v>383</v>
      </c>
      <c r="D293" s="1" t="s">
        <v>20</v>
      </c>
      <c r="E293" s="1" t="s">
        <v>242</v>
      </c>
      <c r="F293" s="1" t="s">
        <v>89</v>
      </c>
      <c r="G293" s="2" t="s">
        <v>243</v>
      </c>
      <c r="H293" s="2" t="s">
        <v>59</v>
      </c>
      <c r="I293" s="1" t="s">
        <v>25</v>
      </c>
      <c r="J293" s="1" t="s">
        <v>60</v>
      </c>
      <c r="K293" s="1" t="s">
        <v>27</v>
      </c>
      <c r="L293" s="4">
        <v>48</v>
      </c>
      <c r="M293" s="4">
        <v>48</v>
      </c>
      <c r="N293" s="5">
        <f t="shared" si="207"/>
        <v>100</v>
      </c>
      <c r="O293" s="3">
        <v>5</v>
      </c>
      <c r="P293" s="8">
        <f t="shared" ref="P293:P295" si="238">ROUNDUP(L293*O293/100,0)</f>
        <v>3</v>
      </c>
      <c r="Q293" s="9">
        <f t="shared" ref="Q293:Q294" si="239">IF(M293-L293=0,0,ROUNDUP(L293-L293*O293%-M293,0))</f>
        <v>0</v>
      </c>
      <c r="R293" s="10">
        <f t="shared" ref="R293:R294" si="240">ROUND(M293/L293*100,1)</f>
        <v>100</v>
      </c>
    </row>
    <row r="294" spans="1:18" ht="51" x14ac:dyDescent="0.2">
      <c r="A294" s="1" t="s">
        <v>53</v>
      </c>
      <c r="B294" s="1" t="s">
        <v>54</v>
      </c>
      <c r="C294" s="2" t="s">
        <v>383</v>
      </c>
      <c r="D294" s="1" t="s">
        <v>20</v>
      </c>
      <c r="E294" s="1" t="s">
        <v>95</v>
      </c>
      <c r="F294" s="1" t="s">
        <v>89</v>
      </c>
      <c r="G294" s="2" t="s">
        <v>96</v>
      </c>
      <c r="H294" s="2" t="s">
        <v>59</v>
      </c>
      <c r="I294" s="1" t="s">
        <v>25</v>
      </c>
      <c r="J294" s="1" t="s">
        <v>60</v>
      </c>
      <c r="K294" s="1" t="s">
        <v>27</v>
      </c>
      <c r="L294" s="4">
        <v>15</v>
      </c>
      <c r="M294" s="4">
        <v>15</v>
      </c>
      <c r="N294" s="5">
        <f t="shared" si="207"/>
        <v>100</v>
      </c>
      <c r="O294" s="3">
        <v>5</v>
      </c>
      <c r="P294" s="8">
        <f t="shared" si="238"/>
        <v>1</v>
      </c>
      <c r="Q294" s="9">
        <f t="shared" si="239"/>
        <v>0</v>
      </c>
      <c r="R294" s="10">
        <f t="shared" si="240"/>
        <v>100</v>
      </c>
    </row>
    <row r="295" spans="1:18" ht="30.6" x14ac:dyDescent="0.2">
      <c r="A295" s="1" t="s">
        <v>53</v>
      </c>
      <c r="B295" s="1" t="s">
        <v>54</v>
      </c>
      <c r="C295" s="2" t="s">
        <v>383</v>
      </c>
      <c r="D295" s="1" t="s">
        <v>20</v>
      </c>
      <c r="E295" s="1" t="s">
        <v>97</v>
      </c>
      <c r="F295" s="1" t="s">
        <v>89</v>
      </c>
      <c r="G295" s="2" t="s">
        <v>98</v>
      </c>
      <c r="H295" s="2" t="s">
        <v>59</v>
      </c>
      <c r="I295" s="1" t="s">
        <v>25</v>
      </c>
      <c r="J295" s="1" t="s">
        <v>60</v>
      </c>
      <c r="K295" s="1" t="s">
        <v>27</v>
      </c>
      <c r="L295" s="4">
        <v>25</v>
      </c>
      <c r="M295" s="4">
        <v>24</v>
      </c>
      <c r="N295" s="5">
        <f t="shared" si="207"/>
        <v>96</v>
      </c>
      <c r="O295" s="3">
        <v>5</v>
      </c>
      <c r="P295" s="8">
        <f t="shared" si="238"/>
        <v>2</v>
      </c>
      <c r="Q295" s="9">
        <v>0</v>
      </c>
      <c r="R295" s="10">
        <v>100</v>
      </c>
    </row>
    <row r="296" spans="1:18" ht="40.799999999999997" x14ac:dyDescent="0.2">
      <c r="A296" s="1" t="s">
        <v>53</v>
      </c>
      <c r="B296" s="1" t="s">
        <v>54</v>
      </c>
      <c r="C296" s="2" t="s">
        <v>383</v>
      </c>
      <c r="D296" s="1" t="s">
        <v>20</v>
      </c>
      <c r="E296" s="1" t="s">
        <v>386</v>
      </c>
      <c r="F296" s="1" t="s">
        <v>89</v>
      </c>
      <c r="G296" s="2" t="s">
        <v>387</v>
      </c>
      <c r="H296" s="2" t="s">
        <v>59</v>
      </c>
      <c r="I296" s="1" t="s">
        <v>25</v>
      </c>
      <c r="J296" s="1" t="s">
        <v>60</v>
      </c>
      <c r="K296" s="1" t="s">
        <v>27</v>
      </c>
      <c r="L296" s="4">
        <v>42</v>
      </c>
      <c r="M296" s="4">
        <v>42</v>
      </c>
      <c r="N296" s="5">
        <f t="shared" si="207"/>
        <v>100</v>
      </c>
      <c r="O296" s="3">
        <v>5</v>
      </c>
      <c r="P296" s="8">
        <f t="shared" ref="P296:P301" si="241">ROUNDUP(L296*O296/100,0)</f>
        <v>3</v>
      </c>
      <c r="Q296" s="9">
        <f t="shared" ref="Q296:Q300" si="242">IF(M296-L296=0,0,ROUNDUP(L296-L296*O296%-M296,0))</f>
        <v>0</v>
      </c>
      <c r="R296" s="10">
        <f t="shared" ref="R296:R300" si="243">ROUND(M296/L296*100,1)</f>
        <v>100</v>
      </c>
    </row>
    <row r="297" spans="1:18" ht="61.2" x14ac:dyDescent="0.2">
      <c r="A297" s="1" t="s">
        <v>53</v>
      </c>
      <c r="B297" s="1" t="s">
        <v>54</v>
      </c>
      <c r="C297" s="2" t="s">
        <v>383</v>
      </c>
      <c r="D297" s="1" t="s">
        <v>41</v>
      </c>
      <c r="E297" s="1" t="s">
        <v>99</v>
      </c>
      <c r="F297" s="1" t="s">
        <v>100</v>
      </c>
      <c r="G297" s="2" t="s">
        <v>101</v>
      </c>
      <c r="H297" s="2" t="s">
        <v>102</v>
      </c>
      <c r="I297" s="1" t="s">
        <v>25</v>
      </c>
      <c r="J297" s="1" t="s">
        <v>60</v>
      </c>
      <c r="K297" s="1" t="s">
        <v>27</v>
      </c>
      <c r="L297" s="4">
        <v>77</v>
      </c>
      <c r="M297" s="4">
        <v>77</v>
      </c>
      <c r="N297" s="5">
        <f t="shared" si="207"/>
        <v>100</v>
      </c>
      <c r="O297" s="3">
        <v>5</v>
      </c>
      <c r="P297" s="8">
        <f t="shared" si="241"/>
        <v>4</v>
      </c>
      <c r="Q297" s="9">
        <f t="shared" si="242"/>
        <v>0</v>
      </c>
      <c r="R297" s="10">
        <f t="shared" si="243"/>
        <v>100</v>
      </c>
    </row>
    <row r="298" spans="1:18" ht="31.2" thickBot="1" x14ac:dyDescent="0.25">
      <c r="A298" s="16" t="s">
        <v>53</v>
      </c>
      <c r="B298" s="16" t="s">
        <v>54</v>
      </c>
      <c r="C298" s="17" t="s">
        <v>383</v>
      </c>
      <c r="D298" s="16" t="s">
        <v>41</v>
      </c>
      <c r="E298" s="16" t="s">
        <v>103</v>
      </c>
      <c r="F298" s="16" t="s">
        <v>43</v>
      </c>
      <c r="G298" s="17" t="s">
        <v>104</v>
      </c>
      <c r="H298" s="17" t="s">
        <v>45</v>
      </c>
      <c r="I298" s="16" t="s">
        <v>25</v>
      </c>
      <c r="J298" s="16" t="s">
        <v>46</v>
      </c>
      <c r="K298" s="16" t="s">
        <v>27</v>
      </c>
      <c r="L298" s="18">
        <v>1</v>
      </c>
      <c r="M298" s="18">
        <v>1</v>
      </c>
      <c r="N298" s="19">
        <f t="shared" si="207"/>
        <v>100</v>
      </c>
      <c r="O298" s="20"/>
      <c r="P298" s="21">
        <f t="shared" si="241"/>
        <v>0</v>
      </c>
      <c r="Q298" s="22">
        <f t="shared" si="242"/>
        <v>0</v>
      </c>
      <c r="R298" s="23">
        <f t="shared" si="243"/>
        <v>100</v>
      </c>
    </row>
    <row r="299" spans="1:18" ht="51" x14ac:dyDescent="0.2">
      <c r="A299" s="24" t="s">
        <v>53</v>
      </c>
      <c r="B299" s="24" t="s">
        <v>54</v>
      </c>
      <c r="C299" s="25" t="s">
        <v>388</v>
      </c>
      <c r="D299" s="24" t="s">
        <v>20</v>
      </c>
      <c r="E299" s="24" t="s">
        <v>112</v>
      </c>
      <c r="F299" s="24" t="s">
        <v>57</v>
      </c>
      <c r="G299" s="25" t="s">
        <v>113</v>
      </c>
      <c r="H299" s="25" t="s">
        <v>59</v>
      </c>
      <c r="I299" s="24" t="s">
        <v>25</v>
      </c>
      <c r="J299" s="24" t="s">
        <v>60</v>
      </c>
      <c r="K299" s="24" t="s">
        <v>27</v>
      </c>
      <c r="L299" s="26">
        <v>49</v>
      </c>
      <c r="M299" s="26">
        <v>49</v>
      </c>
      <c r="N299" s="27">
        <f t="shared" si="207"/>
        <v>100</v>
      </c>
      <c r="O299" s="28">
        <v>5</v>
      </c>
      <c r="P299" s="29">
        <f t="shared" si="241"/>
        <v>3</v>
      </c>
      <c r="Q299" s="30">
        <f t="shared" si="242"/>
        <v>0</v>
      </c>
      <c r="R299" s="31">
        <f t="shared" si="243"/>
        <v>100</v>
      </c>
    </row>
    <row r="300" spans="1:18" ht="40.799999999999997" x14ac:dyDescent="0.2">
      <c r="A300" s="32" t="s">
        <v>53</v>
      </c>
      <c r="B300" s="32" t="s">
        <v>54</v>
      </c>
      <c r="C300" s="2" t="s">
        <v>388</v>
      </c>
      <c r="D300" s="32" t="s">
        <v>20</v>
      </c>
      <c r="E300" s="32" t="s">
        <v>324</v>
      </c>
      <c r="F300" s="32" t="s">
        <v>66</v>
      </c>
      <c r="G300" s="2" t="s">
        <v>325</v>
      </c>
      <c r="H300" s="2" t="s">
        <v>59</v>
      </c>
      <c r="I300" s="32" t="s">
        <v>25</v>
      </c>
      <c r="J300" s="32" t="s">
        <v>60</v>
      </c>
      <c r="K300" s="32" t="s">
        <v>27</v>
      </c>
      <c r="L300" s="4">
        <v>8</v>
      </c>
      <c r="M300" s="4">
        <v>8</v>
      </c>
      <c r="N300" s="5">
        <f t="shared" si="207"/>
        <v>100</v>
      </c>
      <c r="O300" s="7">
        <v>10</v>
      </c>
      <c r="P300" s="8">
        <f t="shared" si="241"/>
        <v>1</v>
      </c>
      <c r="Q300" s="9">
        <f t="shared" si="242"/>
        <v>0</v>
      </c>
      <c r="R300" s="10">
        <f t="shared" si="243"/>
        <v>100</v>
      </c>
    </row>
    <row r="301" spans="1:18" ht="51" x14ac:dyDescent="0.2">
      <c r="A301" s="32" t="s">
        <v>53</v>
      </c>
      <c r="B301" s="32" t="s">
        <v>54</v>
      </c>
      <c r="C301" s="2" t="s">
        <v>388</v>
      </c>
      <c r="D301" s="32" t="s">
        <v>20</v>
      </c>
      <c r="E301" s="32" t="s">
        <v>230</v>
      </c>
      <c r="F301" s="32" t="s">
        <v>66</v>
      </c>
      <c r="G301" s="2" t="s">
        <v>231</v>
      </c>
      <c r="H301" s="2" t="s">
        <v>59</v>
      </c>
      <c r="I301" s="32" t="s">
        <v>25</v>
      </c>
      <c r="J301" s="32" t="s">
        <v>60</v>
      </c>
      <c r="K301" s="32" t="s">
        <v>27</v>
      </c>
      <c r="L301" s="4">
        <v>38</v>
      </c>
      <c r="M301" s="4">
        <v>37</v>
      </c>
      <c r="N301" s="5">
        <f t="shared" si="207"/>
        <v>97.368421052631575</v>
      </c>
      <c r="O301" s="7">
        <v>10</v>
      </c>
      <c r="P301" s="8">
        <f t="shared" si="241"/>
        <v>4</v>
      </c>
      <c r="Q301" s="9">
        <v>0</v>
      </c>
      <c r="R301" s="10">
        <v>100</v>
      </c>
    </row>
    <row r="302" spans="1:18" ht="51" x14ac:dyDescent="0.2">
      <c r="A302" s="32" t="s">
        <v>53</v>
      </c>
      <c r="B302" s="32" t="s">
        <v>54</v>
      </c>
      <c r="C302" s="2" t="s">
        <v>388</v>
      </c>
      <c r="D302" s="32" t="s">
        <v>20</v>
      </c>
      <c r="E302" s="32" t="s">
        <v>389</v>
      </c>
      <c r="F302" s="32" t="s">
        <v>66</v>
      </c>
      <c r="G302" s="2" t="s">
        <v>390</v>
      </c>
      <c r="H302" s="2" t="s">
        <v>59</v>
      </c>
      <c r="I302" s="32" t="s">
        <v>25</v>
      </c>
      <c r="J302" s="32" t="s">
        <v>60</v>
      </c>
      <c r="K302" s="32" t="s">
        <v>27</v>
      </c>
      <c r="L302" s="4">
        <v>10</v>
      </c>
      <c r="M302" s="4">
        <v>10</v>
      </c>
      <c r="N302" s="5">
        <f t="shared" si="207"/>
        <v>100</v>
      </c>
      <c r="O302" s="7">
        <v>10</v>
      </c>
      <c r="P302" s="8">
        <f t="shared" ref="P302:P305" si="244">ROUNDUP(L302*O302/100,0)</f>
        <v>1</v>
      </c>
      <c r="Q302" s="9">
        <f t="shared" ref="Q302:Q303" si="245">IF(M302-L302=0,0,ROUNDUP(L302-L302*O302%-M302,0))</f>
        <v>0</v>
      </c>
      <c r="R302" s="10">
        <f t="shared" ref="R302" si="246">ROUND(M302/L302*100,1)</f>
        <v>100</v>
      </c>
    </row>
    <row r="303" spans="1:18" ht="40.799999999999997" x14ac:dyDescent="0.2">
      <c r="A303" s="32" t="s">
        <v>53</v>
      </c>
      <c r="B303" s="32" t="s">
        <v>54</v>
      </c>
      <c r="C303" s="2" t="s">
        <v>388</v>
      </c>
      <c r="D303" s="32" t="s">
        <v>20</v>
      </c>
      <c r="E303" s="32" t="s">
        <v>68</v>
      </c>
      <c r="F303" s="32" t="s">
        <v>69</v>
      </c>
      <c r="G303" s="2" t="s">
        <v>70</v>
      </c>
      <c r="H303" s="2" t="s">
        <v>24</v>
      </c>
      <c r="I303" s="32" t="s">
        <v>25</v>
      </c>
      <c r="J303" s="32" t="s">
        <v>26</v>
      </c>
      <c r="K303" s="32" t="s">
        <v>27</v>
      </c>
      <c r="L303" s="4">
        <v>66420</v>
      </c>
      <c r="M303" s="4">
        <v>62878</v>
      </c>
      <c r="N303" s="5">
        <f t="shared" si="207"/>
        <v>94.667268894911174</v>
      </c>
      <c r="O303" s="7">
        <v>5</v>
      </c>
      <c r="P303" s="8">
        <f t="shared" si="244"/>
        <v>3321</v>
      </c>
      <c r="Q303" s="9">
        <f t="shared" si="245"/>
        <v>221</v>
      </c>
      <c r="R303" s="10">
        <f t="shared" ref="R303" si="247">ROUND(M303/(L303-P303)*100,1)</f>
        <v>99.6</v>
      </c>
    </row>
    <row r="304" spans="1:18" ht="40.799999999999997" x14ac:dyDescent="0.2">
      <c r="A304" s="32" t="s">
        <v>53</v>
      </c>
      <c r="B304" s="32" t="s">
        <v>54</v>
      </c>
      <c r="C304" s="2" t="s">
        <v>388</v>
      </c>
      <c r="D304" s="32" t="s">
        <v>20</v>
      </c>
      <c r="E304" s="32" t="s">
        <v>330</v>
      </c>
      <c r="F304" s="32" t="s">
        <v>72</v>
      </c>
      <c r="G304" s="2" t="s">
        <v>331</v>
      </c>
      <c r="H304" s="2" t="s">
        <v>59</v>
      </c>
      <c r="I304" s="32" t="s">
        <v>25</v>
      </c>
      <c r="J304" s="32" t="s">
        <v>60</v>
      </c>
      <c r="K304" s="32" t="s">
        <v>27</v>
      </c>
      <c r="L304" s="4">
        <v>39</v>
      </c>
      <c r="M304" s="4">
        <v>38</v>
      </c>
      <c r="N304" s="5">
        <f t="shared" si="207"/>
        <v>97.435897435897431</v>
      </c>
      <c r="O304" s="7">
        <v>10</v>
      </c>
      <c r="P304" s="8">
        <f t="shared" si="244"/>
        <v>4</v>
      </c>
      <c r="Q304" s="9">
        <v>0</v>
      </c>
      <c r="R304" s="10">
        <v>100</v>
      </c>
    </row>
    <row r="305" spans="1:18" ht="51" x14ac:dyDescent="0.2">
      <c r="A305" s="32" t="s">
        <v>53</v>
      </c>
      <c r="B305" s="32" t="s">
        <v>54</v>
      </c>
      <c r="C305" s="2" t="s">
        <v>388</v>
      </c>
      <c r="D305" s="32" t="s">
        <v>20</v>
      </c>
      <c r="E305" s="32" t="s">
        <v>74</v>
      </c>
      <c r="F305" s="32" t="s">
        <v>72</v>
      </c>
      <c r="G305" s="2" t="s">
        <v>75</v>
      </c>
      <c r="H305" s="2" t="s">
        <v>59</v>
      </c>
      <c r="I305" s="32" t="s">
        <v>25</v>
      </c>
      <c r="J305" s="32" t="s">
        <v>60</v>
      </c>
      <c r="K305" s="32" t="s">
        <v>27</v>
      </c>
      <c r="L305" s="4">
        <v>53</v>
      </c>
      <c r="M305" s="4">
        <v>52</v>
      </c>
      <c r="N305" s="5">
        <f t="shared" si="207"/>
        <v>98.113207547169807</v>
      </c>
      <c r="O305" s="7">
        <v>10</v>
      </c>
      <c r="P305" s="8">
        <f t="shared" si="244"/>
        <v>6</v>
      </c>
      <c r="Q305" s="9">
        <v>0</v>
      </c>
      <c r="R305" s="10">
        <v>100</v>
      </c>
    </row>
    <row r="306" spans="1:18" ht="51" x14ac:dyDescent="0.2">
      <c r="A306" s="32" t="s">
        <v>53</v>
      </c>
      <c r="B306" s="32" t="s">
        <v>54</v>
      </c>
      <c r="C306" s="2" t="s">
        <v>388</v>
      </c>
      <c r="D306" s="32" t="s">
        <v>20</v>
      </c>
      <c r="E306" s="32" t="s">
        <v>76</v>
      </c>
      <c r="F306" s="32" t="s">
        <v>72</v>
      </c>
      <c r="G306" s="2" t="s">
        <v>77</v>
      </c>
      <c r="H306" s="2" t="s">
        <v>59</v>
      </c>
      <c r="I306" s="32" t="s">
        <v>25</v>
      </c>
      <c r="J306" s="32" t="s">
        <v>60</v>
      </c>
      <c r="K306" s="32" t="s">
        <v>27</v>
      </c>
      <c r="L306" s="4">
        <v>7</v>
      </c>
      <c r="M306" s="4">
        <v>7</v>
      </c>
      <c r="N306" s="5">
        <f t="shared" si="207"/>
        <v>100</v>
      </c>
      <c r="O306" s="7"/>
      <c r="P306" s="8">
        <f t="shared" ref="P306:P309" si="248">ROUNDUP(L306*O306/100,0)</f>
        <v>0</v>
      </c>
      <c r="Q306" s="9">
        <f t="shared" ref="Q306:Q307" si="249">IF(M306-L306=0,0,ROUNDUP(L306-L306*O306%-M306,0))</f>
        <v>0</v>
      </c>
      <c r="R306" s="10">
        <f t="shared" ref="R306:R307" si="250">ROUND(M306/L306*100,1)</f>
        <v>100</v>
      </c>
    </row>
    <row r="307" spans="1:18" ht="51" x14ac:dyDescent="0.2">
      <c r="A307" s="32" t="s">
        <v>53</v>
      </c>
      <c r="B307" s="32" t="s">
        <v>54</v>
      </c>
      <c r="C307" s="2" t="s">
        <v>388</v>
      </c>
      <c r="D307" s="32" t="s">
        <v>20</v>
      </c>
      <c r="E307" s="32" t="s">
        <v>178</v>
      </c>
      <c r="F307" s="32" t="s">
        <v>72</v>
      </c>
      <c r="G307" s="2" t="s">
        <v>179</v>
      </c>
      <c r="H307" s="2" t="s">
        <v>59</v>
      </c>
      <c r="I307" s="32" t="s">
        <v>25</v>
      </c>
      <c r="J307" s="32" t="s">
        <v>60</v>
      </c>
      <c r="K307" s="32" t="s">
        <v>27</v>
      </c>
      <c r="L307" s="4">
        <v>48</v>
      </c>
      <c r="M307" s="4">
        <v>48</v>
      </c>
      <c r="N307" s="5">
        <f t="shared" si="207"/>
        <v>100</v>
      </c>
      <c r="O307" s="7">
        <v>10</v>
      </c>
      <c r="P307" s="8">
        <f t="shared" si="248"/>
        <v>5</v>
      </c>
      <c r="Q307" s="9">
        <f t="shared" si="249"/>
        <v>0</v>
      </c>
      <c r="R307" s="10">
        <f t="shared" si="250"/>
        <v>100</v>
      </c>
    </row>
    <row r="308" spans="1:18" ht="51" x14ac:dyDescent="0.2">
      <c r="A308" s="32" t="s">
        <v>53</v>
      </c>
      <c r="B308" s="32" t="s">
        <v>54</v>
      </c>
      <c r="C308" s="2" t="s">
        <v>388</v>
      </c>
      <c r="D308" s="32" t="s">
        <v>20</v>
      </c>
      <c r="E308" s="32" t="s">
        <v>391</v>
      </c>
      <c r="F308" s="32" t="s">
        <v>72</v>
      </c>
      <c r="G308" s="2" t="s">
        <v>392</v>
      </c>
      <c r="H308" s="2" t="s">
        <v>59</v>
      </c>
      <c r="I308" s="32" t="s">
        <v>25</v>
      </c>
      <c r="J308" s="32" t="s">
        <v>60</v>
      </c>
      <c r="K308" s="32" t="s">
        <v>27</v>
      </c>
      <c r="L308" s="4">
        <v>22</v>
      </c>
      <c r="M308" s="4">
        <v>20</v>
      </c>
      <c r="N308" s="5">
        <f t="shared" si="207"/>
        <v>90.909090909090907</v>
      </c>
      <c r="O308" s="7">
        <v>10</v>
      </c>
      <c r="P308" s="8">
        <f t="shared" si="248"/>
        <v>3</v>
      </c>
      <c r="Q308" s="9">
        <v>0</v>
      </c>
      <c r="R308" s="10">
        <v>100</v>
      </c>
    </row>
    <row r="309" spans="1:18" ht="51" x14ac:dyDescent="0.2">
      <c r="A309" s="32" t="s">
        <v>53</v>
      </c>
      <c r="B309" s="32" t="s">
        <v>54</v>
      </c>
      <c r="C309" s="2" t="s">
        <v>388</v>
      </c>
      <c r="D309" s="32" t="s">
        <v>20</v>
      </c>
      <c r="E309" s="32" t="s">
        <v>234</v>
      </c>
      <c r="F309" s="32" t="s">
        <v>72</v>
      </c>
      <c r="G309" s="2" t="s">
        <v>235</v>
      </c>
      <c r="H309" s="2" t="s">
        <v>59</v>
      </c>
      <c r="I309" s="32" t="s">
        <v>25</v>
      </c>
      <c r="J309" s="32" t="s">
        <v>60</v>
      </c>
      <c r="K309" s="32" t="s">
        <v>27</v>
      </c>
      <c r="L309" s="4">
        <v>33</v>
      </c>
      <c r="M309" s="4">
        <v>32</v>
      </c>
      <c r="N309" s="5">
        <f t="shared" si="207"/>
        <v>96.969696969696969</v>
      </c>
      <c r="O309" s="7">
        <v>10</v>
      </c>
      <c r="P309" s="8">
        <f t="shared" si="248"/>
        <v>4</v>
      </c>
      <c r="Q309" s="9">
        <v>0</v>
      </c>
      <c r="R309" s="10">
        <v>100</v>
      </c>
    </row>
    <row r="310" spans="1:18" ht="51" x14ac:dyDescent="0.2">
      <c r="A310" s="32" t="s">
        <v>53</v>
      </c>
      <c r="B310" s="32" t="s">
        <v>54</v>
      </c>
      <c r="C310" s="2" t="s">
        <v>388</v>
      </c>
      <c r="D310" s="32" t="s">
        <v>20</v>
      </c>
      <c r="E310" s="32" t="s">
        <v>393</v>
      </c>
      <c r="F310" s="32" t="s">
        <v>72</v>
      </c>
      <c r="G310" s="2" t="s">
        <v>394</v>
      </c>
      <c r="H310" s="2" t="s">
        <v>59</v>
      </c>
      <c r="I310" s="32" t="s">
        <v>25</v>
      </c>
      <c r="J310" s="32" t="s">
        <v>60</v>
      </c>
      <c r="K310" s="32" t="s">
        <v>27</v>
      </c>
      <c r="L310" s="4">
        <v>5</v>
      </c>
      <c r="M310" s="4">
        <v>5</v>
      </c>
      <c r="N310" s="5">
        <f t="shared" si="207"/>
        <v>100</v>
      </c>
      <c r="O310" s="7"/>
      <c r="P310" s="8">
        <f t="shared" ref="P310:P314" si="251">ROUNDUP(L310*O310/100,0)</f>
        <v>0</v>
      </c>
      <c r="Q310" s="9">
        <f t="shared" ref="Q310" si="252">IF(M310-L310=0,0,ROUNDUP(L310-L310*O310%-M310,0))</f>
        <v>0</v>
      </c>
      <c r="R310" s="10">
        <f t="shared" ref="R310" si="253">ROUND(M310/L310*100,1)</f>
        <v>100</v>
      </c>
    </row>
    <row r="311" spans="1:18" ht="40.799999999999997" x14ac:dyDescent="0.2">
      <c r="A311" s="32" t="s">
        <v>53</v>
      </c>
      <c r="B311" s="32" t="s">
        <v>54</v>
      </c>
      <c r="C311" s="2" t="s">
        <v>388</v>
      </c>
      <c r="D311" s="32" t="s">
        <v>20</v>
      </c>
      <c r="E311" s="32" t="s">
        <v>375</v>
      </c>
      <c r="F311" s="32" t="s">
        <v>72</v>
      </c>
      <c r="G311" s="2" t="s">
        <v>376</v>
      </c>
      <c r="H311" s="2" t="s">
        <v>59</v>
      </c>
      <c r="I311" s="32" t="s">
        <v>25</v>
      </c>
      <c r="J311" s="32" t="s">
        <v>60</v>
      </c>
      <c r="K311" s="32" t="s">
        <v>27</v>
      </c>
      <c r="L311" s="4">
        <v>21</v>
      </c>
      <c r="M311" s="4">
        <v>20</v>
      </c>
      <c r="N311" s="5">
        <f t="shared" si="207"/>
        <v>95.238095238095227</v>
      </c>
      <c r="O311" s="7">
        <v>10</v>
      </c>
      <c r="P311" s="8">
        <f t="shared" si="251"/>
        <v>3</v>
      </c>
      <c r="Q311" s="9">
        <v>0</v>
      </c>
      <c r="R311" s="10">
        <v>100</v>
      </c>
    </row>
    <row r="312" spans="1:18" ht="40.799999999999997" x14ac:dyDescent="0.2">
      <c r="A312" s="32" t="s">
        <v>53</v>
      </c>
      <c r="B312" s="32" t="s">
        <v>54</v>
      </c>
      <c r="C312" s="2" t="s">
        <v>388</v>
      </c>
      <c r="D312" s="32" t="s">
        <v>20</v>
      </c>
      <c r="E312" s="32" t="s">
        <v>84</v>
      </c>
      <c r="F312" s="32" t="s">
        <v>72</v>
      </c>
      <c r="G312" s="2" t="s">
        <v>85</v>
      </c>
      <c r="H312" s="2" t="s">
        <v>59</v>
      </c>
      <c r="I312" s="32" t="s">
        <v>25</v>
      </c>
      <c r="J312" s="32" t="s">
        <v>60</v>
      </c>
      <c r="K312" s="32" t="s">
        <v>27</v>
      </c>
      <c r="L312" s="4">
        <v>22</v>
      </c>
      <c r="M312" s="4">
        <v>23</v>
      </c>
      <c r="N312" s="5">
        <f t="shared" si="207"/>
        <v>104.54545454545455</v>
      </c>
      <c r="O312" s="7">
        <v>10</v>
      </c>
      <c r="P312" s="8">
        <f t="shared" si="251"/>
        <v>3</v>
      </c>
      <c r="Q312" s="9">
        <v>0</v>
      </c>
      <c r="R312" s="10">
        <f>M312/L312*100</f>
        <v>104.54545454545455</v>
      </c>
    </row>
    <row r="313" spans="1:18" ht="40.799999999999997" x14ac:dyDescent="0.2">
      <c r="A313" s="32" t="s">
        <v>53</v>
      </c>
      <c r="B313" s="32" t="s">
        <v>54</v>
      </c>
      <c r="C313" s="2" t="s">
        <v>388</v>
      </c>
      <c r="D313" s="32" t="s">
        <v>20</v>
      </c>
      <c r="E313" s="32" t="s">
        <v>86</v>
      </c>
      <c r="F313" s="32" t="s">
        <v>72</v>
      </c>
      <c r="G313" s="2" t="s">
        <v>87</v>
      </c>
      <c r="H313" s="2" t="s">
        <v>59</v>
      </c>
      <c r="I313" s="32" t="s">
        <v>25</v>
      </c>
      <c r="J313" s="32" t="s">
        <v>60</v>
      </c>
      <c r="K313" s="32" t="s">
        <v>27</v>
      </c>
      <c r="L313" s="4">
        <v>73</v>
      </c>
      <c r="M313" s="4">
        <v>72</v>
      </c>
      <c r="N313" s="5">
        <f t="shared" si="207"/>
        <v>98.630136986301366</v>
      </c>
      <c r="O313" s="7">
        <v>10</v>
      </c>
      <c r="P313" s="8">
        <f t="shared" si="251"/>
        <v>8</v>
      </c>
      <c r="Q313" s="9">
        <v>0</v>
      </c>
      <c r="R313" s="10">
        <v>100</v>
      </c>
    </row>
    <row r="314" spans="1:18" ht="40.799999999999997" x14ac:dyDescent="0.2">
      <c r="A314" s="32" t="s">
        <v>53</v>
      </c>
      <c r="B314" s="32" t="s">
        <v>54</v>
      </c>
      <c r="C314" s="2" t="s">
        <v>388</v>
      </c>
      <c r="D314" s="32" t="s">
        <v>20</v>
      </c>
      <c r="E314" s="32" t="s">
        <v>395</v>
      </c>
      <c r="F314" s="32" t="s">
        <v>72</v>
      </c>
      <c r="G314" s="2" t="s">
        <v>396</v>
      </c>
      <c r="H314" s="2" t="s">
        <v>59</v>
      </c>
      <c r="I314" s="32" t="s">
        <v>25</v>
      </c>
      <c r="J314" s="32" t="s">
        <v>60</v>
      </c>
      <c r="K314" s="32" t="s">
        <v>27</v>
      </c>
      <c r="L314" s="4">
        <v>47</v>
      </c>
      <c r="M314" s="4">
        <v>46</v>
      </c>
      <c r="N314" s="5">
        <f t="shared" si="207"/>
        <v>97.872340425531917</v>
      </c>
      <c r="O314" s="7">
        <v>10</v>
      </c>
      <c r="P314" s="8">
        <f t="shared" si="251"/>
        <v>5</v>
      </c>
      <c r="Q314" s="9">
        <v>0</v>
      </c>
      <c r="R314" s="10">
        <v>100</v>
      </c>
    </row>
    <row r="315" spans="1:18" ht="51" x14ac:dyDescent="0.2">
      <c r="A315" s="32" t="s">
        <v>53</v>
      </c>
      <c r="B315" s="32" t="s">
        <v>54</v>
      </c>
      <c r="C315" s="2" t="s">
        <v>388</v>
      </c>
      <c r="D315" s="32" t="s">
        <v>20</v>
      </c>
      <c r="E315" s="32" t="s">
        <v>118</v>
      </c>
      <c r="F315" s="32" t="s">
        <v>89</v>
      </c>
      <c r="G315" s="2" t="s">
        <v>119</v>
      </c>
      <c r="H315" s="2" t="s">
        <v>59</v>
      </c>
      <c r="I315" s="32" t="s">
        <v>25</v>
      </c>
      <c r="J315" s="32" t="s">
        <v>60</v>
      </c>
      <c r="K315" s="32" t="s">
        <v>27</v>
      </c>
      <c r="L315" s="4">
        <v>7</v>
      </c>
      <c r="M315" s="4">
        <v>7</v>
      </c>
      <c r="N315" s="5">
        <f t="shared" si="207"/>
        <v>100</v>
      </c>
      <c r="O315" s="7">
        <v>5</v>
      </c>
      <c r="P315" s="8">
        <f t="shared" ref="P315:P320" si="254">ROUNDUP(L315*O315/100,0)</f>
        <v>1</v>
      </c>
      <c r="Q315" s="9">
        <f t="shared" ref="Q315:Q318" si="255">IF(M315-L315=0,0,ROUNDUP(L315-L315*O315%-M315,0))</f>
        <v>0</v>
      </c>
      <c r="R315" s="10">
        <f t="shared" ref="R315:R317" si="256">ROUND(M315/L315*100,1)</f>
        <v>100</v>
      </c>
    </row>
    <row r="316" spans="1:18" ht="51" x14ac:dyDescent="0.2">
      <c r="A316" s="32" t="s">
        <v>53</v>
      </c>
      <c r="B316" s="32" t="s">
        <v>54</v>
      </c>
      <c r="C316" s="2" t="s">
        <v>388</v>
      </c>
      <c r="D316" s="32" t="s">
        <v>20</v>
      </c>
      <c r="E316" s="32" t="s">
        <v>215</v>
      </c>
      <c r="F316" s="32" t="s">
        <v>89</v>
      </c>
      <c r="G316" s="2" t="s">
        <v>216</v>
      </c>
      <c r="H316" s="2" t="s">
        <v>59</v>
      </c>
      <c r="I316" s="32" t="s">
        <v>25</v>
      </c>
      <c r="J316" s="32" t="s">
        <v>60</v>
      </c>
      <c r="K316" s="32" t="s">
        <v>27</v>
      </c>
      <c r="L316" s="4">
        <v>20</v>
      </c>
      <c r="M316" s="4">
        <v>20</v>
      </c>
      <c r="N316" s="5">
        <f t="shared" si="207"/>
        <v>100</v>
      </c>
      <c r="O316" s="7">
        <v>5</v>
      </c>
      <c r="P316" s="8">
        <f t="shared" si="254"/>
        <v>1</v>
      </c>
      <c r="Q316" s="9">
        <f t="shared" si="255"/>
        <v>0</v>
      </c>
      <c r="R316" s="10">
        <f t="shared" si="256"/>
        <v>100</v>
      </c>
    </row>
    <row r="317" spans="1:18" ht="31.2" thickBot="1" x14ac:dyDescent="0.25">
      <c r="A317" s="33" t="s">
        <v>53</v>
      </c>
      <c r="B317" s="33" t="s">
        <v>54</v>
      </c>
      <c r="C317" s="34" t="s">
        <v>388</v>
      </c>
      <c r="D317" s="33" t="s">
        <v>20</v>
      </c>
      <c r="E317" s="33" t="s">
        <v>97</v>
      </c>
      <c r="F317" s="33" t="s">
        <v>89</v>
      </c>
      <c r="G317" s="34" t="s">
        <v>98</v>
      </c>
      <c r="H317" s="34" t="s">
        <v>59</v>
      </c>
      <c r="I317" s="33" t="s">
        <v>25</v>
      </c>
      <c r="J317" s="33" t="s">
        <v>60</v>
      </c>
      <c r="K317" s="33" t="s">
        <v>27</v>
      </c>
      <c r="L317" s="35">
        <v>7</v>
      </c>
      <c r="M317" s="35">
        <v>7</v>
      </c>
      <c r="N317" s="36">
        <f t="shared" si="207"/>
        <v>100</v>
      </c>
      <c r="O317" s="37">
        <v>5</v>
      </c>
      <c r="P317" s="38">
        <f t="shared" si="254"/>
        <v>1</v>
      </c>
      <c r="Q317" s="39">
        <f t="shared" si="255"/>
        <v>0</v>
      </c>
      <c r="R317" s="40">
        <f t="shared" si="256"/>
        <v>100</v>
      </c>
    </row>
    <row r="318" spans="1:18" ht="51" x14ac:dyDescent="0.2">
      <c r="A318" s="12" t="s">
        <v>53</v>
      </c>
      <c r="B318" s="12" t="s">
        <v>54</v>
      </c>
      <c r="C318" s="13" t="s">
        <v>397</v>
      </c>
      <c r="D318" s="12" t="s">
        <v>20</v>
      </c>
      <c r="E318" s="12" t="s">
        <v>398</v>
      </c>
      <c r="F318" s="12" t="s">
        <v>66</v>
      </c>
      <c r="G318" s="13" t="s">
        <v>399</v>
      </c>
      <c r="H318" s="13" t="s">
        <v>59</v>
      </c>
      <c r="I318" s="12" t="s">
        <v>25</v>
      </c>
      <c r="J318" s="12" t="s">
        <v>60</v>
      </c>
      <c r="K318" s="12" t="s">
        <v>27</v>
      </c>
      <c r="L318" s="4">
        <v>7</v>
      </c>
      <c r="M318" s="4">
        <v>6</v>
      </c>
      <c r="N318" s="5">
        <f t="shared" si="207"/>
        <v>85.714285714285708</v>
      </c>
      <c r="O318" s="7">
        <v>10</v>
      </c>
      <c r="P318" s="8">
        <f t="shared" si="254"/>
        <v>1</v>
      </c>
      <c r="Q318" s="9">
        <f t="shared" si="255"/>
        <v>1</v>
      </c>
      <c r="R318" s="10">
        <f t="shared" ref="R318" si="257">ROUND(M318/(L318-P318)*100,1)</f>
        <v>100</v>
      </c>
    </row>
    <row r="319" spans="1:18" ht="40.799999999999997" x14ac:dyDescent="0.2">
      <c r="A319" s="1" t="s">
        <v>53</v>
      </c>
      <c r="B319" s="1" t="s">
        <v>54</v>
      </c>
      <c r="C319" s="2" t="s">
        <v>397</v>
      </c>
      <c r="D319" s="1" t="s">
        <v>20</v>
      </c>
      <c r="E319" s="1" t="s">
        <v>255</v>
      </c>
      <c r="F319" s="1" t="s">
        <v>66</v>
      </c>
      <c r="G319" s="2" t="s">
        <v>256</v>
      </c>
      <c r="H319" s="2" t="s">
        <v>59</v>
      </c>
      <c r="I319" s="1" t="s">
        <v>25</v>
      </c>
      <c r="J319" s="1" t="s">
        <v>60</v>
      </c>
      <c r="K319" s="1" t="s">
        <v>27</v>
      </c>
      <c r="L319" s="4">
        <v>11</v>
      </c>
      <c r="M319" s="4">
        <v>10</v>
      </c>
      <c r="N319" s="5">
        <f t="shared" si="207"/>
        <v>90.909090909090907</v>
      </c>
      <c r="O319" s="3">
        <v>10</v>
      </c>
      <c r="P319" s="8">
        <f t="shared" si="254"/>
        <v>2</v>
      </c>
      <c r="Q319" s="9">
        <v>0</v>
      </c>
      <c r="R319" s="10">
        <v>100</v>
      </c>
    </row>
    <row r="320" spans="1:18" ht="51" x14ac:dyDescent="0.2">
      <c r="A320" s="1" t="s">
        <v>53</v>
      </c>
      <c r="B320" s="1" t="s">
        <v>54</v>
      </c>
      <c r="C320" s="2" t="s">
        <v>397</v>
      </c>
      <c r="D320" s="1" t="s">
        <v>20</v>
      </c>
      <c r="E320" s="1" t="s">
        <v>65</v>
      </c>
      <c r="F320" s="1" t="s">
        <v>66</v>
      </c>
      <c r="G320" s="2" t="s">
        <v>67</v>
      </c>
      <c r="H320" s="2" t="s">
        <v>59</v>
      </c>
      <c r="I320" s="1" t="s">
        <v>25</v>
      </c>
      <c r="J320" s="1" t="s">
        <v>60</v>
      </c>
      <c r="K320" s="1" t="s">
        <v>27</v>
      </c>
      <c r="L320" s="4">
        <v>23</v>
      </c>
      <c r="M320" s="4">
        <v>22</v>
      </c>
      <c r="N320" s="5">
        <f t="shared" si="207"/>
        <v>95.652173913043484</v>
      </c>
      <c r="O320" s="3">
        <v>10</v>
      </c>
      <c r="P320" s="8">
        <f t="shared" si="254"/>
        <v>3</v>
      </c>
      <c r="Q320" s="9">
        <v>0</v>
      </c>
      <c r="R320" s="10">
        <v>100</v>
      </c>
    </row>
    <row r="321" spans="1:20" ht="40.799999999999997" x14ac:dyDescent="0.2">
      <c r="A321" s="1" t="s">
        <v>53</v>
      </c>
      <c r="B321" s="1" t="s">
        <v>54</v>
      </c>
      <c r="C321" s="2" t="s">
        <v>397</v>
      </c>
      <c r="D321" s="1" t="s">
        <v>20</v>
      </c>
      <c r="E321" s="1" t="s">
        <v>257</v>
      </c>
      <c r="F321" s="1" t="s">
        <v>66</v>
      </c>
      <c r="G321" s="2" t="s">
        <v>258</v>
      </c>
      <c r="H321" s="2" t="s">
        <v>59</v>
      </c>
      <c r="I321" s="1" t="s">
        <v>25</v>
      </c>
      <c r="J321" s="1" t="s">
        <v>60</v>
      </c>
      <c r="K321" s="1" t="s">
        <v>27</v>
      </c>
      <c r="L321" s="4">
        <v>8</v>
      </c>
      <c r="M321" s="4">
        <v>8</v>
      </c>
      <c r="N321" s="5">
        <f t="shared" ref="N321:N371" si="258">IF(AND((ISNUMBER(L321)),L321 &gt; 0),(M321/L321)*100,0)</f>
        <v>100</v>
      </c>
      <c r="O321" s="3">
        <v>10</v>
      </c>
      <c r="P321" s="8">
        <f t="shared" ref="P321:P323" si="259">ROUNDUP(L321*O321/100,0)</f>
        <v>1</v>
      </c>
      <c r="Q321" s="9">
        <f t="shared" ref="Q321" si="260">IF(M321-L321=0,0,ROUNDUP(L321-L321*O321%-M321,0))</f>
        <v>0</v>
      </c>
      <c r="R321" s="10">
        <f t="shared" ref="R321" si="261">ROUND(M321/L321*100,1)</f>
        <v>100</v>
      </c>
    </row>
    <row r="322" spans="1:20" ht="40.799999999999997" x14ac:dyDescent="0.2">
      <c r="A322" s="1" t="s">
        <v>53</v>
      </c>
      <c r="B322" s="1" t="s">
        <v>54</v>
      </c>
      <c r="C322" s="2" t="s">
        <v>397</v>
      </c>
      <c r="D322" s="1" t="s">
        <v>20</v>
      </c>
      <c r="E322" s="1" t="s">
        <v>68</v>
      </c>
      <c r="F322" s="1" t="s">
        <v>69</v>
      </c>
      <c r="G322" s="2" t="s">
        <v>70</v>
      </c>
      <c r="H322" s="2" t="s">
        <v>24</v>
      </c>
      <c r="I322" s="1" t="s">
        <v>25</v>
      </c>
      <c r="J322" s="1" t="s">
        <v>26</v>
      </c>
      <c r="K322" s="1" t="s">
        <v>27</v>
      </c>
      <c r="L322" s="4">
        <v>31120</v>
      </c>
      <c r="M322" s="4">
        <v>29832</v>
      </c>
      <c r="N322" s="5">
        <f t="shared" si="258"/>
        <v>95.861182519280206</v>
      </c>
      <c r="O322" s="3">
        <v>5</v>
      </c>
      <c r="P322" s="8">
        <f t="shared" si="259"/>
        <v>1556</v>
      </c>
      <c r="Q322" s="9">
        <v>0</v>
      </c>
      <c r="R322" s="10">
        <v>100</v>
      </c>
      <c r="T322" s="6"/>
    </row>
    <row r="323" spans="1:20" ht="40.799999999999997" x14ac:dyDescent="0.2">
      <c r="A323" s="1" t="s">
        <v>53</v>
      </c>
      <c r="B323" s="1" t="s">
        <v>54</v>
      </c>
      <c r="C323" s="2" t="s">
        <v>397</v>
      </c>
      <c r="D323" s="1" t="s">
        <v>20</v>
      </c>
      <c r="E323" s="1" t="s">
        <v>71</v>
      </c>
      <c r="F323" s="1" t="s">
        <v>72</v>
      </c>
      <c r="G323" s="2" t="s">
        <v>73</v>
      </c>
      <c r="H323" s="2" t="s">
        <v>59</v>
      </c>
      <c r="I323" s="1" t="s">
        <v>25</v>
      </c>
      <c r="J323" s="1" t="s">
        <v>60</v>
      </c>
      <c r="K323" s="1" t="s">
        <v>27</v>
      </c>
      <c r="L323" s="4">
        <v>33</v>
      </c>
      <c r="M323" s="4">
        <v>31</v>
      </c>
      <c r="N323" s="5">
        <f t="shared" si="258"/>
        <v>93.939393939393938</v>
      </c>
      <c r="O323" s="3">
        <v>10</v>
      </c>
      <c r="P323" s="8">
        <f t="shared" si="259"/>
        <v>4</v>
      </c>
      <c r="Q323" s="9">
        <v>0</v>
      </c>
      <c r="R323" s="10">
        <v>100</v>
      </c>
    </row>
    <row r="324" spans="1:20" ht="51" x14ac:dyDescent="0.2">
      <c r="A324" s="1" t="s">
        <v>53</v>
      </c>
      <c r="B324" s="1" t="s">
        <v>54</v>
      </c>
      <c r="C324" s="2" t="s">
        <v>397</v>
      </c>
      <c r="D324" s="1" t="s">
        <v>20</v>
      </c>
      <c r="E324" s="1" t="s">
        <v>332</v>
      </c>
      <c r="F324" s="1" t="s">
        <v>72</v>
      </c>
      <c r="G324" s="2" t="s">
        <v>333</v>
      </c>
      <c r="H324" s="2" t="s">
        <v>59</v>
      </c>
      <c r="I324" s="1" t="s">
        <v>25</v>
      </c>
      <c r="J324" s="1" t="s">
        <v>60</v>
      </c>
      <c r="K324" s="1" t="s">
        <v>27</v>
      </c>
      <c r="L324" s="4">
        <v>15</v>
      </c>
      <c r="M324" s="4">
        <v>15</v>
      </c>
      <c r="N324" s="5">
        <f t="shared" si="258"/>
        <v>100</v>
      </c>
      <c r="O324" s="3">
        <v>10</v>
      </c>
      <c r="P324" s="8">
        <f t="shared" ref="P324:P325" si="262">ROUNDUP(L324*O324/100,0)</f>
        <v>2</v>
      </c>
      <c r="Q324" s="9">
        <f t="shared" ref="Q324" si="263">IF(M324-L324=0,0,ROUNDUP(L324-L324*O324%-M324,0))</f>
        <v>0</v>
      </c>
      <c r="R324" s="10">
        <f t="shared" ref="R324" si="264">ROUND(M324/L324*100,1)</f>
        <v>100</v>
      </c>
    </row>
    <row r="325" spans="1:20" ht="51" x14ac:dyDescent="0.2">
      <c r="A325" s="1" t="s">
        <v>53</v>
      </c>
      <c r="B325" s="1" t="s">
        <v>54</v>
      </c>
      <c r="C325" s="2" t="s">
        <v>397</v>
      </c>
      <c r="D325" s="1" t="s">
        <v>20</v>
      </c>
      <c r="E325" s="1" t="s">
        <v>74</v>
      </c>
      <c r="F325" s="1" t="s">
        <v>72</v>
      </c>
      <c r="G325" s="2" t="s">
        <v>75</v>
      </c>
      <c r="H325" s="2" t="s">
        <v>59</v>
      </c>
      <c r="I325" s="1" t="s">
        <v>25</v>
      </c>
      <c r="J325" s="1" t="s">
        <v>60</v>
      </c>
      <c r="K325" s="1" t="s">
        <v>27</v>
      </c>
      <c r="L325" s="4">
        <v>13</v>
      </c>
      <c r="M325" s="4">
        <v>14</v>
      </c>
      <c r="N325" s="5">
        <f t="shared" si="258"/>
        <v>107.69230769230769</v>
      </c>
      <c r="O325" s="3">
        <v>10</v>
      </c>
      <c r="P325" s="8">
        <f t="shared" si="262"/>
        <v>2</v>
      </c>
      <c r="Q325" s="9">
        <v>0</v>
      </c>
      <c r="R325" s="10">
        <f>M325/L325*100</f>
        <v>107.69230769230769</v>
      </c>
    </row>
    <row r="326" spans="1:20" ht="51" x14ac:dyDescent="0.2">
      <c r="A326" s="1" t="s">
        <v>53</v>
      </c>
      <c r="B326" s="1" t="s">
        <v>54</v>
      </c>
      <c r="C326" s="2" t="s">
        <v>397</v>
      </c>
      <c r="D326" s="1" t="s">
        <v>20</v>
      </c>
      <c r="E326" s="1" t="s">
        <v>76</v>
      </c>
      <c r="F326" s="1" t="s">
        <v>72</v>
      </c>
      <c r="G326" s="2" t="s">
        <v>77</v>
      </c>
      <c r="H326" s="2" t="s">
        <v>59</v>
      </c>
      <c r="I326" s="1" t="s">
        <v>25</v>
      </c>
      <c r="J326" s="1" t="s">
        <v>60</v>
      </c>
      <c r="K326" s="1" t="s">
        <v>27</v>
      </c>
      <c r="L326" s="4">
        <v>51</v>
      </c>
      <c r="M326" s="4">
        <v>51</v>
      </c>
      <c r="N326" s="5">
        <f t="shared" si="258"/>
        <v>100</v>
      </c>
      <c r="O326" s="3">
        <v>10</v>
      </c>
      <c r="P326" s="8">
        <f t="shared" ref="P326:P327" si="265">ROUNDUP(L326*O326/100,0)</f>
        <v>6</v>
      </c>
      <c r="Q326" s="9">
        <f t="shared" ref="Q326" si="266">IF(M326-L326=0,0,ROUNDUP(L326-L326*O326%-M326,0))</f>
        <v>0</v>
      </c>
      <c r="R326" s="10">
        <f t="shared" ref="R326" si="267">ROUND(M326/L326*100,1)</f>
        <v>100</v>
      </c>
    </row>
    <row r="327" spans="1:20" ht="51" x14ac:dyDescent="0.2">
      <c r="A327" s="1" t="s">
        <v>53</v>
      </c>
      <c r="B327" s="1" t="s">
        <v>54</v>
      </c>
      <c r="C327" s="2" t="s">
        <v>397</v>
      </c>
      <c r="D327" s="1" t="s">
        <v>20</v>
      </c>
      <c r="E327" s="1" t="s">
        <v>259</v>
      </c>
      <c r="F327" s="1" t="s">
        <v>72</v>
      </c>
      <c r="G327" s="2" t="s">
        <v>260</v>
      </c>
      <c r="H327" s="2" t="s">
        <v>59</v>
      </c>
      <c r="I327" s="1" t="s">
        <v>25</v>
      </c>
      <c r="J327" s="1" t="s">
        <v>60</v>
      </c>
      <c r="K327" s="1" t="s">
        <v>27</v>
      </c>
      <c r="L327" s="4">
        <v>25</v>
      </c>
      <c r="M327" s="4">
        <v>24</v>
      </c>
      <c r="N327" s="5">
        <f t="shared" si="258"/>
        <v>96</v>
      </c>
      <c r="O327" s="3">
        <v>10</v>
      </c>
      <c r="P327" s="8">
        <f t="shared" si="265"/>
        <v>3</v>
      </c>
      <c r="Q327" s="9">
        <v>0</v>
      </c>
      <c r="R327" s="10">
        <v>100</v>
      </c>
    </row>
    <row r="328" spans="1:20" ht="40.799999999999997" x14ac:dyDescent="0.2">
      <c r="A328" s="1" t="s">
        <v>53</v>
      </c>
      <c r="B328" s="1" t="s">
        <v>54</v>
      </c>
      <c r="C328" s="2" t="s">
        <v>397</v>
      </c>
      <c r="D328" s="1" t="s">
        <v>20</v>
      </c>
      <c r="E328" s="1" t="s">
        <v>261</v>
      </c>
      <c r="F328" s="1" t="s">
        <v>89</v>
      </c>
      <c r="G328" s="2" t="s">
        <v>262</v>
      </c>
      <c r="H328" s="2" t="s">
        <v>59</v>
      </c>
      <c r="I328" s="1" t="s">
        <v>25</v>
      </c>
      <c r="J328" s="1" t="s">
        <v>60</v>
      </c>
      <c r="K328" s="1" t="s">
        <v>27</v>
      </c>
      <c r="L328" s="4">
        <v>5</v>
      </c>
      <c r="M328" s="4">
        <v>5</v>
      </c>
      <c r="N328" s="5">
        <f t="shared" si="258"/>
        <v>100</v>
      </c>
      <c r="O328" s="3">
        <v>5</v>
      </c>
      <c r="P328" s="8">
        <f t="shared" ref="P328:P333" si="268">ROUNDUP(L328*O328/100,0)</f>
        <v>1</v>
      </c>
      <c r="Q328" s="9">
        <f t="shared" ref="Q328:Q333" si="269">IF(M328-L328=0,0,ROUNDUP(L328-L328*O328%-M328,0))</f>
        <v>0</v>
      </c>
      <c r="R328" s="10">
        <f t="shared" ref="R328" si="270">ROUND(M328/L328*100,1)</f>
        <v>100</v>
      </c>
    </row>
    <row r="329" spans="1:20" ht="51" x14ac:dyDescent="0.2">
      <c r="A329" s="1" t="s">
        <v>53</v>
      </c>
      <c r="B329" s="1" t="s">
        <v>54</v>
      </c>
      <c r="C329" s="2" t="s">
        <v>397</v>
      </c>
      <c r="D329" s="1" t="s">
        <v>20</v>
      </c>
      <c r="E329" s="1" t="s">
        <v>213</v>
      </c>
      <c r="F329" s="1" t="s">
        <v>89</v>
      </c>
      <c r="G329" s="2" t="s">
        <v>214</v>
      </c>
      <c r="H329" s="2" t="s">
        <v>59</v>
      </c>
      <c r="I329" s="1" t="s">
        <v>25</v>
      </c>
      <c r="J329" s="1" t="s">
        <v>60</v>
      </c>
      <c r="K329" s="1" t="s">
        <v>27</v>
      </c>
      <c r="L329" s="4">
        <v>63</v>
      </c>
      <c r="M329" s="4">
        <v>58</v>
      </c>
      <c r="N329" s="5">
        <f t="shared" si="258"/>
        <v>92.063492063492063</v>
      </c>
      <c r="O329" s="3">
        <v>5</v>
      </c>
      <c r="P329" s="8">
        <f t="shared" si="268"/>
        <v>4</v>
      </c>
      <c r="Q329" s="9">
        <f t="shared" si="269"/>
        <v>2</v>
      </c>
      <c r="R329" s="10">
        <f t="shared" ref="R329:R333" si="271">ROUND(M329/(L329-P329)*100,1)</f>
        <v>98.3</v>
      </c>
    </row>
    <row r="330" spans="1:20" ht="51" x14ac:dyDescent="0.2">
      <c r="A330" s="1" t="s">
        <v>53</v>
      </c>
      <c r="B330" s="1" t="s">
        <v>54</v>
      </c>
      <c r="C330" s="2" t="s">
        <v>397</v>
      </c>
      <c r="D330" s="1" t="s">
        <v>20</v>
      </c>
      <c r="E330" s="1" t="s">
        <v>242</v>
      </c>
      <c r="F330" s="1" t="s">
        <v>89</v>
      </c>
      <c r="G330" s="2" t="s">
        <v>243</v>
      </c>
      <c r="H330" s="2" t="s">
        <v>59</v>
      </c>
      <c r="I330" s="1" t="s">
        <v>25</v>
      </c>
      <c r="J330" s="1" t="s">
        <v>60</v>
      </c>
      <c r="K330" s="1" t="s">
        <v>27</v>
      </c>
      <c r="L330" s="4">
        <v>26</v>
      </c>
      <c r="M330" s="4">
        <v>25</v>
      </c>
      <c r="N330" s="5">
        <f t="shared" si="258"/>
        <v>96.15384615384616</v>
      </c>
      <c r="O330" s="3">
        <v>5</v>
      </c>
      <c r="P330" s="8">
        <f t="shared" si="268"/>
        <v>2</v>
      </c>
      <c r="Q330" s="9">
        <v>0</v>
      </c>
      <c r="R330" s="10">
        <v>100</v>
      </c>
    </row>
    <row r="331" spans="1:20" ht="61.8" thickBot="1" x14ac:dyDescent="0.25">
      <c r="A331" s="16" t="s">
        <v>53</v>
      </c>
      <c r="B331" s="16" t="s">
        <v>54</v>
      </c>
      <c r="C331" s="17" t="s">
        <v>397</v>
      </c>
      <c r="D331" s="16" t="s">
        <v>41</v>
      </c>
      <c r="E331" s="16" t="s">
        <v>99</v>
      </c>
      <c r="F331" s="16" t="s">
        <v>100</v>
      </c>
      <c r="G331" s="17" t="s">
        <v>101</v>
      </c>
      <c r="H331" s="17" t="s">
        <v>102</v>
      </c>
      <c r="I331" s="16" t="s">
        <v>25</v>
      </c>
      <c r="J331" s="16" t="s">
        <v>60</v>
      </c>
      <c r="K331" s="16" t="s">
        <v>27</v>
      </c>
      <c r="L331" s="18">
        <v>85</v>
      </c>
      <c r="M331" s="18">
        <v>80</v>
      </c>
      <c r="N331" s="19">
        <f t="shared" si="258"/>
        <v>94.117647058823522</v>
      </c>
      <c r="O331" s="20">
        <v>5</v>
      </c>
      <c r="P331" s="21">
        <f t="shared" si="268"/>
        <v>5</v>
      </c>
      <c r="Q331" s="22">
        <f t="shared" si="269"/>
        <v>1</v>
      </c>
      <c r="R331" s="23">
        <f t="shared" si="271"/>
        <v>100</v>
      </c>
    </row>
    <row r="332" spans="1:20" ht="51" x14ac:dyDescent="0.2">
      <c r="A332" s="24" t="s">
        <v>53</v>
      </c>
      <c r="B332" s="24" t="s">
        <v>54</v>
      </c>
      <c r="C332" s="25" t="s">
        <v>400</v>
      </c>
      <c r="D332" s="24" t="s">
        <v>20</v>
      </c>
      <c r="E332" s="24" t="s">
        <v>112</v>
      </c>
      <c r="F332" s="24" t="s">
        <v>57</v>
      </c>
      <c r="G332" s="25" t="s">
        <v>113</v>
      </c>
      <c r="H332" s="25" t="s">
        <v>59</v>
      </c>
      <c r="I332" s="24" t="s">
        <v>25</v>
      </c>
      <c r="J332" s="24" t="s">
        <v>60</v>
      </c>
      <c r="K332" s="24" t="s">
        <v>27</v>
      </c>
      <c r="L332" s="26">
        <v>95</v>
      </c>
      <c r="M332" s="26">
        <v>93</v>
      </c>
      <c r="N332" s="27">
        <f t="shared" si="258"/>
        <v>97.894736842105274</v>
      </c>
      <c r="O332" s="28">
        <v>5</v>
      </c>
      <c r="P332" s="29">
        <f t="shared" si="268"/>
        <v>5</v>
      </c>
      <c r="Q332" s="30">
        <v>0</v>
      </c>
      <c r="R332" s="31">
        <v>100</v>
      </c>
    </row>
    <row r="333" spans="1:20" ht="51" x14ac:dyDescent="0.2">
      <c r="A333" s="32" t="s">
        <v>53</v>
      </c>
      <c r="B333" s="32" t="s">
        <v>54</v>
      </c>
      <c r="C333" s="2" t="s">
        <v>400</v>
      </c>
      <c r="D333" s="32" t="s">
        <v>20</v>
      </c>
      <c r="E333" s="32" t="s">
        <v>401</v>
      </c>
      <c r="F333" s="32" t="s">
        <v>57</v>
      </c>
      <c r="G333" s="2" t="s">
        <v>402</v>
      </c>
      <c r="H333" s="2" t="s">
        <v>59</v>
      </c>
      <c r="I333" s="32" t="s">
        <v>25</v>
      </c>
      <c r="J333" s="32" t="s">
        <v>60</v>
      </c>
      <c r="K333" s="32" t="s">
        <v>27</v>
      </c>
      <c r="L333" s="4">
        <v>30</v>
      </c>
      <c r="M333" s="4">
        <v>28</v>
      </c>
      <c r="N333" s="5">
        <f t="shared" si="258"/>
        <v>93.333333333333329</v>
      </c>
      <c r="O333" s="7">
        <v>5</v>
      </c>
      <c r="P333" s="8">
        <f t="shared" si="268"/>
        <v>2</v>
      </c>
      <c r="Q333" s="9">
        <f t="shared" si="269"/>
        <v>1</v>
      </c>
      <c r="R333" s="10">
        <f t="shared" si="271"/>
        <v>100</v>
      </c>
    </row>
    <row r="334" spans="1:20" ht="40.799999999999997" x14ac:dyDescent="0.2">
      <c r="A334" s="32" t="s">
        <v>53</v>
      </c>
      <c r="B334" s="32" t="s">
        <v>54</v>
      </c>
      <c r="C334" s="2" t="s">
        <v>400</v>
      </c>
      <c r="D334" s="32" t="s">
        <v>20</v>
      </c>
      <c r="E334" s="32" t="s">
        <v>63</v>
      </c>
      <c r="F334" s="32" t="s">
        <v>57</v>
      </c>
      <c r="G334" s="2" t="s">
        <v>64</v>
      </c>
      <c r="H334" s="2" t="s">
        <v>59</v>
      </c>
      <c r="I334" s="32" t="s">
        <v>25</v>
      </c>
      <c r="J334" s="32" t="s">
        <v>60</v>
      </c>
      <c r="K334" s="32" t="s">
        <v>27</v>
      </c>
      <c r="L334" s="4">
        <v>22</v>
      </c>
      <c r="M334" s="4">
        <v>22</v>
      </c>
      <c r="N334" s="5">
        <f t="shared" si="258"/>
        <v>100</v>
      </c>
      <c r="O334" s="7">
        <v>5</v>
      </c>
      <c r="P334" s="8">
        <f t="shared" ref="P334:P340" si="272">ROUNDUP(L334*O334/100,0)</f>
        <v>2</v>
      </c>
      <c r="Q334" s="9">
        <f t="shared" ref="Q334:Q337" si="273">IF(M334-L334=0,0,ROUNDUP(L334-L334*O334%-M334,0))</f>
        <v>0</v>
      </c>
      <c r="R334" s="10">
        <f t="shared" ref="R334" si="274">ROUND(M334/L334*100,1)</f>
        <v>100</v>
      </c>
    </row>
    <row r="335" spans="1:20" ht="51" x14ac:dyDescent="0.2">
      <c r="A335" s="32" t="s">
        <v>53</v>
      </c>
      <c r="B335" s="32" t="s">
        <v>54</v>
      </c>
      <c r="C335" s="2" t="s">
        <v>400</v>
      </c>
      <c r="D335" s="32" t="s">
        <v>20</v>
      </c>
      <c r="E335" s="32" t="s">
        <v>354</v>
      </c>
      <c r="F335" s="32" t="s">
        <v>66</v>
      </c>
      <c r="G335" s="2" t="s">
        <v>355</v>
      </c>
      <c r="H335" s="2" t="s">
        <v>59</v>
      </c>
      <c r="I335" s="32" t="s">
        <v>25</v>
      </c>
      <c r="J335" s="32" t="s">
        <v>60</v>
      </c>
      <c r="K335" s="32" t="s">
        <v>27</v>
      </c>
      <c r="L335" s="4">
        <v>9</v>
      </c>
      <c r="M335" s="4">
        <v>7</v>
      </c>
      <c r="N335" s="5">
        <f t="shared" si="258"/>
        <v>77.777777777777786</v>
      </c>
      <c r="O335" s="7">
        <v>10</v>
      </c>
      <c r="P335" s="8">
        <f t="shared" si="272"/>
        <v>1</v>
      </c>
      <c r="Q335" s="9">
        <f t="shared" si="273"/>
        <v>2</v>
      </c>
      <c r="R335" s="10">
        <f t="shared" ref="R335:R337" si="275">ROUND(M335/(L335-P335)*100,1)</f>
        <v>87.5</v>
      </c>
    </row>
    <row r="336" spans="1:20" ht="51" x14ac:dyDescent="0.2">
      <c r="A336" s="32" t="s">
        <v>53</v>
      </c>
      <c r="B336" s="32" t="s">
        <v>54</v>
      </c>
      <c r="C336" s="2" t="s">
        <v>400</v>
      </c>
      <c r="D336" s="32" t="s">
        <v>20</v>
      </c>
      <c r="E336" s="32" t="s">
        <v>403</v>
      </c>
      <c r="F336" s="32" t="s">
        <v>66</v>
      </c>
      <c r="G336" s="2" t="s">
        <v>404</v>
      </c>
      <c r="H336" s="2" t="s">
        <v>59</v>
      </c>
      <c r="I336" s="32" t="s">
        <v>25</v>
      </c>
      <c r="J336" s="32" t="s">
        <v>60</v>
      </c>
      <c r="K336" s="32" t="s">
        <v>27</v>
      </c>
      <c r="L336" s="4">
        <v>37</v>
      </c>
      <c r="M336" s="4">
        <v>33</v>
      </c>
      <c r="N336" s="5">
        <f t="shared" si="258"/>
        <v>89.189189189189193</v>
      </c>
      <c r="O336" s="7">
        <v>10</v>
      </c>
      <c r="P336" s="8">
        <f t="shared" si="272"/>
        <v>4</v>
      </c>
      <c r="Q336" s="9">
        <f t="shared" si="273"/>
        <v>1</v>
      </c>
      <c r="R336" s="10">
        <f t="shared" si="275"/>
        <v>100</v>
      </c>
    </row>
    <row r="337" spans="1:18" ht="40.799999999999997" x14ac:dyDescent="0.2">
      <c r="A337" s="32" t="s">
        <v>53</v>
      </c>
      <c r="B337" s="32" t="s">
        <v>54</v>
      </c>
      <c r="C337" s="2" t="s">
        <v>400</v>
      </c>
      <c r="D337" s="32" t="s">
        <v>20</v>
      </c>
      <c r="E337" s="32" t="s">
        <v>185</v>
      </c>
      <c r="F337" s="32" t="s">
        <v>69</v>
      </c>
      <c r="G337" s="2" t="s">
        <v>186</v>
      </c>
      <c r="H337" s="2" t="s">
        <v>24</v>
      </c>
      <c r="I337" s="32" t="s">
        <v>25</v>
      </c>
      <c r="J337" s="32" t="s">
        <v>26</v>
      </c>
      <c r="K337" s="32" t="s">
        <v>27</v>
      </c>
      <c r="L337" s="4">
        <v>22140</v>
      </c>
      <c r="M337" s="4">
        <v>17712</v>
      </c>
      <c r="N337" s="5">
        <f t="shared" si="258"/>
        <v>80</v>
      </c>
      <c r="O337" s="7">
        <v>5</v>
      </c>
      <c r="P337" s="8">
        <f t="shared" si="272"/>
        <v>1107</v>
      </c>
      <c r="Q337" s="9">
        <f t="shared" si="273"/>
        <v>3321</v>
      </c>
      <c r="R337" s="10">
        <f t="shared" si="275"/>
        <v>84.2</v>
      </c>
    </row>
    <row r="338" spans="1:18" ht="51" x14ac:dyDescent="0.2">
      <c r="A338" s="32" t="s">
        <v>53</v>
      </c>
      <c r="B338" s="32" t="s">
        <v>54</v>
      </c>
      <c r="C338" s="2" t="s">
        <v>400</v>
      </c>
      <c r="D338" s="32" t="s">
        <v>20</v>
      </c>
      <c r="E338" s="32" t="s">
        <v>356</v>
      </c>
      <c r="F338" s="32" t="s">
        <v>72</v>
      </c>
      <c r="G338" s="2" t="s">
        <v>357</v>
      </c>
      <c r="H338" s="2" t="s">
        <v>59</v>
      </c>
      <c r="I338" s="32" t="s">
        <v>25</v>
      </c>
      <c r="J338" s="32" t="s">
        <v>60</v>
      </c>
      <c r="K338" s="32" t="s">
        <v>27</v>
      </c>
      <c r="L338" s="4">
        <v>44</v>
      </c>
      <c r="M338" s="4">
        <v>41</v>
      </c>
      <c r="N338" s="5">
        <f t="shared" si="258"/>
        <v>93.181818181818173</v>
      </c>
      <c r="O338" s="7">
        <v>10</v>
      </c>
      <c r="P338" s="8">
        <f t="shared" si="272"/>
        <v>5</v>
      </c>
      <c r="Q338" s="9">
        <v>0</v>
      </c>
      <c r="R338" s="10">
        <v>100</v>
      </c>
    </row>
    <row r="339" spans="1:18" ht="40.799999999999997" x14ac:dyDescent="0.2">
      <c r="A339" s="32" t="s">
        <v>53</v>
      </c>
      <c r="B339" s="32" t="s">
        <v>54</v>
      </c>
      <c r="C339" s="2" t="s">
        <v>400</v>
      </c>
      <c r="D339" s="32" t="s">
        <v>20</v>
      </c>
      <c r="E339" s="32" t="s">
        <v>330</v>
      </c>
      <c r="F339" s="32" t="s">
        <v>72</v>
      </c>
      <c r="G339" s="2" t="s">
        <v>331</v>
      </c>
      <c r="H339" s="2" t="s">
        <v>59</v>
      </c>
      <c r="I339" s="32" t="s">
        <v>25</v>
      </c>
      <c r="J339" s="32" t="s">
        <v>60</v>
      </c>
      <c r="K339" s="32" t="s">
        <v>27</v>
      </c>
      <c r="L339" s="4">
        <v>34</v>
      </c>
      <c r="M339" s="4">
        <v>33</v>
      </c>
      <c r="N339" s="5">
        <f t="shared" si="258"/>
        <v>97.058823529411768</v>
      </c>
      <c r="O339" s="7">
        <v>10</v>
      </c>
      <c r="P339" s="8">
        <f t="shared" si="272"/>
        <v>4</v>
      </c>
      <c r="Q339" s="9">
        <v>0</v>
      </c>
      <c r="R339" s="10">
        <v>100</v>
      </c>
    </row>
    <row r="340" spans="1:18" ht="51" x14ac:dyDescent="0.2">
      <c r="A340" s="32" t="s">
        <v>53</v>
      </c>
      <c r="B340" s="32" t="s">
        <v>54</v>
      </c>
      <c r="C340" s="2" t="s">
        <v>400</v>
      </c>
      <c r="D340" s="32" t="s">
        <v>20</v>
      </c>
      <c r="E340" s="32" t="s">
        <v>178</v>
      </c>
      <c r="F340" s="32" t="s">
        <v>72</v>
      </c>
      <c r="G340" s="2" t="s">
        <v>179</v>
      </c>
      <c r="H340" s="2" t="s">
        <v>59</v>
      </c>
      <c r="I340" s="32" t="s">
        <v>25</v>
      </c>
      <c r="J340" s="32" t="s">
        <v>60</v>
      </c>
      <c r="K340" s="32" t="s">
        <v>27</v>
      </c>
      <c r="L340" s="4">
        <v>51</v>
      </c>
      <c r="M340" s="4">
        <v>48</v>
      </c>
      <c r="N340" s="5">
        <f t="shared" si="258"/>
        <v>94.117647058823522</v>
      </c>
      <c r="O340" s="7">
        <v>10</v>
      </c>
      <c r="P340" s="8">
        <f t="shared" si="272"/>
        <v>6</v>
      </c>
      <c r="Q340" s="9">
        <v>0</v>
      </c>
      <c r="R340" s="10">
        <v>100</v>
      </c>
    </row>
    <row r="341" spans="1:18" ht="40.799999999999997" x14ac:dyDescent="0.2">
      <c r="A341" s="32" t="s">
        <v>53</v>
      </c>
      <c r="B341" s="32" t="s">
        <v>54</v>
      </c>
      <c r="C341" s="2" t="s">
        <v>400</v>
      </c>
      <c r="D341" s="32" t="s">
        <v>20</v>
      </c>
      <c r="E341" s="32" t="s">
        <v>375</v>
      </c>
      <c r="F341" s="32" t="s">
        <v>72</v>
      </c>
      <c r="G341" s="2" t="s">
        <v>376</v>
      </c>
      <c r="H341" s="2" t="s">
        <v>59</v>
      </c>
      <c r="I341" s="32" t="s">
        <v>25</v>
      </c>
      <c r="J341" s="32" t="s">
        <v>60</v>
      </c>
      <c r="K341" s="32" t="s">
        <v>27</v>
      </c>
      <c r="L341" s="4">
        <v>13</v>
      </c>
      <c r="M341" s="4">
        <v>11</v>
      </c>
      <c r="N341" s="5">
        <f t="shared" si="258"/>
        <v>84.615384615384613</v>
      </c>
      <c r="O341" s="7">
        <v>10</v>
      </c>
      <c r="P341" s="8">
        <f t="shared" ref="P341" si="276">ROUNDUP(L341*O341/100,0)</f>
        <v>2</v>
      </c>
      <c r="Q341" s="9">
        <f t="shared" ref="Q341" si="277">IF(M341-L341=0,0,ROUNDUP(L341-L341*O341%-M341,0))</f>
        <v>1</v>
      </c>
      <c r="R341" s="10">
        <f t="shared" ref="R341" si="278">ROUND(M341/(L341-P341)*100,1)</f>
        <v>100</v>
      </c>
    </row>
    <row r="342" spans="1:18" ht="40.799999999999997" x14ac:dyDescent="0.2">
      <c r="A342" s="32" t="s">
        <v>53</v>
      </c>
      <c r="B342" s="32" t="s">
        <v>54</v>
      </c>
      <c r="C342" s="2" t="s">
        <v>400</v>
      </c>
      <c r="D342" s="32" t="s">
        <v>20</v>
      </c>
      <c r="E342" s="32" t="s">
        <v>84</v>
      </c>
      <c r="F342" s="32" t="s">
        <v>72</v>
      </c>
      <c r="G342" s="2" t="s">
        <v>85</v>
      </c>
      <c r="H342" s="2" t="s">
        <v>59</v>
      </c>
      <c r="I342" s="32" t="s">
        <v>25</v>
      </c>
      <c r="J342" s="32" t="s">
        <v>60</v>
      </c>
      <c r="K342" s="32" t="s">
        <v>27</v>
      </c>
      <c r="L342" s="4">
        <v>26</v>
      </c>
      <c r="M342" s="4">
        <v>26</v>
      </c>
      <c r="N342" s="5">
        <f t="shared" si="258"/>
        <v>100</v>
      </c>
      <c r="O342" s="7">
        <v>10</v>
      </c>
      <c r="P342" s="8">
        <f t="shared" ref="P342:P343" si="279">ROUNDUP(L342*O342/100,0)</f>
        <v>3</v>
      </c>
      <c r="Q342" s="9">
        <f t="shared" ref="Q342" si="280">IF(M342-L342=0,0,ROUNDUP(L342-L342*O342%-M342,0))</f>
        <v>0</v>
      </c>
      <c r="R342" s="10">
        <f t="shared" ref="R342" si="281">ROUND(M342/L342*100,1)</f>
        <v>100</v>
      </c>
    </row>
    <row r="343" spans="1:18" ht="40.799999999999997" x14ac:dyDescent="0.2">
      <c r="A343" s="32" t="s">
        <v>53</v>
      </c>
      <c r="B343" s="32" t="s">
        <v>54</v>
      </c>
      <c r="C343" s="2" t="s">
        <v>400</v>
      </c>
      <c r="D343" s="32" t="s">
        <v>20</v>
      </c>
      <c r="E343" s="32" t="s">
        <v>86</v>
      </c>
      <c r="F343" s="32" t="s">
        <v>72</v>
      </c>
      <c r="G343" s="2" t="s">
        <v>87</v>
      </c>
      <c r="H343" s="2" t="s">
        <v>59</v>
      </c>
      <c r="I343" s="32" t="s">
        <v>25</v>
      </c>
      <c r="J343" s="32" t="s">
        <v>60</v>
      </c>
      <c r="K343" s="32" t="s">
        <v>27</v>
      </c>
      <c r="L343" s="4">
        <v>71</v>
      </c>
      <c r="M343" s="4">
        <v>70</v>
      </c>
      <c r="N343" s="5">
        <f t="shared" si="258"/>
        <v>98.591549295774655</v>
      </c>
      <c r="O343" s="7">
        <v>10</v>
      </c>
      <c r="P343" s="8">
        <f t="shared" si="279"/>
        <v>8</v>
      </c>
      <c r="Q343" s="9">
        <v>0</v>
      </c>
      <c r="R343" s="10">
        <v>100</v>
      </c>
    </row>
    <row r="344" spans="1:18" ht="40.799999999999997" x14ac:dyDescent="0.2">
      <c r="A344" s="32" t="s">
        <v>53</v>
      </c>
      <c r="B344" s="32" t="s">
        <v>54</v>
      </c>
      <c r="C344" s="2" t="s">
        <v>400</v>
      </c>
      <c r="D344" s="32" t="s">
        <v>20</v>
      </c>
      <c r="E344" s="32" t="s">
        <v>195</v>
      </c>
      <c r="F344" s="32" t="s">
        <v>89</v>
      </c>
      <c r="G344" s="2" t="s">
        <v>196</v>
      </c>
      <c r="H344" s="2" t="s">
        <v>59</v>
      </c>
      <c r="I344" s="32" t="s">
        <v>25</v>
      </c>
      <c r="J344" s="32" t="s">
        <v>60</v>
      </c>
      <c r="K344" s="32" t="s">
        <v>27</v>
      </c>
      <c r="L344" s="4">
        <v>54</v>
      </c>
      <c r="M344" s="4">
        <v>54</v>
      </c>
      <c r="N344" s="5">
        <f t="shared" si="258"/>
        <v>100</v>
      </c>
      <c r="O344" s="7">
        <v>5</v>
      </c>
      <c r="P344" s="8">
        <f t="shared" ref="P344:P349" si="282">ROUNDUP(L344*O344/100,0)</f>
        <v>3</v>
      </c>
      <c r="Q344" s="9">
        <f t="shared" ref="Q344:Q348" si="283">IF(M344-L344=0,0,ROUNDUP(L344-L344*O344%-M344,0))</f>
        <v>0</v>
      </c>
      <c r="R344" s="10">
        <f t="shared" ref="R344:R346" si="284">ROUND(M344/L344*100,1)</f>
        <v>100</v>
      </c>
    </row>
    <row r="345" spans="1:18" ht="51" x14ac:dyDescent="0.2">
      <c r="A345" s="32" t="s">
        <v>53</v>
      </c>
      <c r="B345" s="32" t="s">
        <v>54</v>
      </c>
      <c r="C345" s="2" t="s">
        <v>400</v>
      </c>
      <c r="D345" s="32" t="s">
        <v>20</v>
      </c>
      <c r="E345" s="32" t="s">
        <v>405</v>
      </c>
      <c r="F345" s="32" t="s">
        <v>89</v>
      </c>
      <c r="G345" s="2" t="s">
        <v>406</v>
      </c>
      <c r="H345" s="2" t="s">
        <v>59</v>
      </c>
      <c r="I345" s="32" t="s">
        <v>25</v>
      </c>
      <c r="J345" s="32" t="s">
        <v>60</v>
      </c>
      <c r="K345" s="32" t="s">
        <v>27</v>
      </c>
      <c r="L345" s="4">
        <v>7</v>
      </c>
      <c r="M345" s="4">
        <v>7</v>
      </c>
      <c r="N345" s="5">
        <f t="shared" si="258"/>
        <v>100</v>
      </c>
      <c r="O345" s="7"/>
      <c r="P345" s="8">
        <f t="shared" si="282"/>
        <v>0</v>
      </c>
      <c r="Q345" s="9">
        <f t="shared" si="283"/>
        <v>0</v>
      </c>
      <c r="R345" s="10">
        <f t="shared" si="284"/>
        <v>100</v>
      </c>
    </row>
    <row r="346" spans="1:18" ht="51" x14ac:dyDescent="0.2">
      <c r="A346" s="32" t="s">
        <v>53</v>
      </c>
      <c r="B346" s="32" t="s">
        <v>54</v>
      </c>
      <c r="C346" s="2" t="s">
        <v>400</v>
      </c>
      <c r="D346" s="32" t="s">
        <v>20</v>
      </c>
      <c r="E346" s="32" t="s">
        <v>118</v>
      </c>
      <c r="F346" s="32" t="s">
        <v>89</v>
      </c>
      <c r="G346" s="2" t="s">
        <v>119</v>
      </c>
      <c r="H346" s="2" t="s">
        <v>59</v>
      </c>
      <c r="I346" s="32" t="s">
        <v>25</v>
      </c>
      <c r="J346" s="32" t="s">
        <v>60</v>
      </c>
      <c r="K346" s="32" t="s">
        <v>27</v>
      </c>
      <c r="L346" s="4">
        <v>7</v>
      </c>
      <c r="M346" s="4">
        <v>7</v>
      </c>
      <c r="N346" s="5">
        <f t="shared" si="258"/>
        <v>100</v>
      </c>
      <c r="O346" s="7">
        <v>5</v>
      </c>
      <c r="P346" s="8">
        <f t="shared" si="282"/>
        <v>1</v>
      </c>
      <c r="Q346" s="9">
        <f t="shared" si="283"/>
        <v>0</v>
      </c>
      <c r="R346" s="10">
        <f t="shared" si="284"/>
        <v>100</v>
      </c>
    </row>
    <row r="347" spans="1:18" ht="51" x14ac:dyDescent="0.2">
      <c r="A347" s="32" t="s">
        <v>53</v>
      </c>
      <c r="B347" s="32" t="s">
        <v>54</v>
      </c>
      <c r="C347" s="2" t="s">
        <v>400</v>
      </c>
      <c r="D347" s="32" t="s">
        <v>20</v>
      </c>
      <c r="E347" s="32" t="s">
        <v>407</v>
      </c>
      <c r="F347" s="32" t="s">
        <v>89</v>
      </c>
      <c r="G347" s="2" t="s">
        <v>408</v>
      </c>
      <c r="H347" s="2" t="s">
        <v>59</v>
      </c>
      <c r="I347" s="32" t="s">
        <v>25</v>
      </c>
      <c r="J347" s="32" t="s">
        <v>60</v>
      </c>
      <c r="K347" s="32" t="s">
        <v>27</v>
      </c>
      <c r="L347" s="4">
        <v>124</v>
      </c>
      <c r="M347" s="4">
        <v>121</v>
      </c>
      <c r="N347" s="5">
        <f t="shared" si="258"/>
        <v>97.58064516129032</v>
      </c>
      <c r="O347" s="7">
        <v>5</v>
      </c>
      <c r="P347" s="8">
        <f t="shared" si="282"/>
        <v>7</v>
      </c>
      <c r="Q347" s="9">
        <v>0</v>
      </c>
      <c r="R347" s="10">
        <v>100</v>
      </c>
    </row>
    <row r="348" spans="1:18" ht="40.799999999999997" x14ac:dyDescent="0.2">
      <c r="A348" s="32" t="s">
        <v>53</v>
      </c>
      <c r="B348" s="32" t="s">
        <v>54</v>
      </c>
      <c r="C348" s="2" t="s">
        <v>400</v>
      </c>
      <c r="D348" s="32" t="s">
        <v>20</v>
      </c>
      <c r="E348" s="32" t="s">
        <v>386</v>
      </c>
      <c r="F348" s="32" t="s">
        <v>89</v>
      </c>
      <c r="G348" s="2" t="s">
        <v>387</v>
      </c>
      <c r="H348" s="2" t="s">
        <v>59</v>
      </c>
      <c r="I348" s="32" t="s">
        <v>25</v>
      </c>
      <c r="J348" s="32" t="s">
        <v>60</v>
      </c>
      <c r="K348" s="32" t="s">
        <v>27</v>
      </c>
      <c r="L348" s="4">
        <v>26</v>
      </c>
      <c r="M348" s="4">
        <v>23</v>
      </c>
      <c r="N348" s="5">
        <f t="shared" si="258"/>
        <v>88.461538461538453</v>
      </c>
      <c r="O348" s="7">
        <v>5</v>
      </c>
      <c r="P348" s="8">
        <f t="shared" si="282"/>
        <v>2</v>
      </c>
      <c r="Q348" s="9">
        <f t="shared" si="283"/>
        <v>2</v>
      </c>
      <c r="R348" s="10">
        <f t="shared" ref="R348" si="285">ROUND(M348/(L348-P348)*100,1)</f>
        <v>95.8</v>
      </c>
    </row>
    <row r="349" spans="1:18" ht="61.2" x14ac:dyDescent="0.2">
      <c r="A349" s="32" t="s">
        <v>53</v>
      </c>
      <c r="B349" s="32" t="s">
        <v>54</v>
      </c>
      <c r="C349" s="2" t="s">
        <v>400</v>
      </c>
      <c r="D349" s="32" t="s">
        <v>41</v>
      </c>
      <c r="E349" s="32" t="s">
        <v>99</v>
      </c>
      <c r="F349" s="32" t="s">
        <v>100</v>
      </c>
      <c r="G349" s="2" t="s">
        <v>101</v>
      </c>
      <c r="H349" s="2" t="s">
        <v>102</v>
      </c>
      <c r="I349" s="32" t="s">
        <v>25</v>
      </c>
      <c r="J349" s="32" t="s">
        <v>60</v>
      </c>
      <c r="K349" s="32" t="s">
        <v>27</v>
      </c>
      <c r="L349" s="4">
        <v>163</v>
      </c>
      <c r="M349" s="4">
        <v>155</v>
      </c>
      <c r="N349" s="5">
        <f t="shared" si="258"/>
        <v>95.092024539877301</v>
      </c>
      <c r="O349" s="7">
        <v>5</v>
      </c>
      <c r="P349" s="8">
        <f t="shared" si="282"/>
        <v>9</v>
      </c>
      <c r="Q349" s="9">
        <v>0</v>
      </c>
      <c r="R349" s="10">
        <v>100</v>
      </c>
    </row>
    <row r="350" spans="1:18" ht="31.2" thickBot="1" x14ac:dyDescent="0.25">
      <c r="A350" s="33" t="s">
        <v>53</v>
      </c>
      <c r="B350" s="33" t="s">
        <v>54</v>
      </c>
      <c r="C350" s="34" t="s">
        <v>400</v>
      </c>
      <c r="D350" s="33" t="s">
        <v>41</v>
      </c>
      <c r="E350" s="33" t="s">
        <v>103</v>
      </c>
      <c r="F350" s="33" t="s">
        <v>43</v>
      </c>
      <c r="G350" s="34" t="s">
        <v>104</v>
      </c>
      <c r="H350" s="34" t="s">
        <v>45</v>
      </c>
      <c r="I350" s="33" t="s">
        <v>25</v>
      </c>
      <c r="J350" s="33" t="s">
        <v>46</v>
      </c>
      <c r="K350" s="33" t="s">
        <v>27</v>
      </c>
      <c r="L350" s="35">
        <v>2</v>
      </c>
      <c r="M350" s="35">
        <v>2</v>
      </c>
      <c r="N350" s="36">
        <f t="shared" si="258"/>
        <v>100</v>
      </c>
      <c r="O350" s="37"/>
      <c r="P350" s="38">
        <f t="shared" ref="P350:P358" si="286">ROUNDUP(L350*O350/100,0)</f>
        <v>0</v>
      </c>
      <c r="Q350" s="39">
        <f t="shared" ref="Q350:Q358" si="287">IF(M350-L350=0,0,ROUNDUP(L350-L350*O350%-M350,0))</f>
        <v>0</v>
      </c>
      <c r="R350" s="40">
        <f t="shared" ref="R350:R353" si="288">ROUND(M350/L350*100,1)</f>
        <v>100</v>
      </c>
    </row>
    <row r="351" spans="1:18" ht="51" x14ac:dyDescent="0.2">
      <c r="A351" s="12" t="s">
        <v>53</v>
      </c>
      <c r="B351" s="12" t="s">
        <v>54</v>
      </c>
      <c r="C351" s="13" t="s">
        <v>409</v>
      </c>
      <c r="D351" s="12" t="s">
        <v>20</v>
      </c>
      <c r="E351" s="12" t="s">
        <v>410</v>
      </c>
      <c r="F351" s="12" t="s">
        <v>57</v>
      </c>
      <c r="G351" s="13" t="s">
        <v>411</v>
      </c>
      <c r="H351" s="13" t="s">
        <v>59</v>
      </c>
      <c r="I351" s="12" t="s">
        <v>25</v>
      </c>
      <c r="J351" s="12" t="s">
        <v>60</v>
      </c>
      <c r="K351" s="12" t="s">
        <v>27</v>
      </c>
      <c r="L351" s="4">
        <v>7</v>
      </c>
      <c r="M351" s="4">
        <v>7</v>
      </c>
      <c r="N351" s="5">
        <f t="shared" si="258"/>
        <v>100</v>
      </c>
      <c r="O351" s="7">
        <v>5</v>
      </c>
      <c r="P351" s="8">
        <f t="shared" si="286"/>
        <v>1</v>
      </c>
      <c r="Q351" s="9">
        <f t="shared" si="287"/>
        <v>0</v>
      </c>
      <c r="R351" s="10">
        <f t="shared" si="288"/>
        <v>100</v>
      </c>
    </row>
    <row r="352" spans="1:18" ht="51" x14ac:dyDescent="0.2">
      <c r="A352" s="1" t="s">
        <v>53</v>
      </c>
      <c r="B352" s="1" t="s">
        <v>54</v>
      </c>
      <c r="C352" s="2" t="s">
        <v>409</v>
      </c>
      <c r="D352" s="1" t="s">
        <v>20</v>
      </c>
      <c r="E352" s="1" t="s">
        <v>371</v>
      </c>
      <c r="F352" s="1" t="s">
        <v>66</v>
      </c>
      <c r="G352" s="2" t="s">
        <v>372</v>
      </c>
      <c r="H352" s="2" t="s">
        <v>59</v>
      </c>
      <c r="I352" s="1" t="s">
        <v>25</v>
      </c>
      <c r="J352" s="1" t="s">
        <v>60</v>
      </c>
      <c r="K352" s="1" t="s">
        <v>27</v>
      </c>
      <c r="L352" s="4">
        <v>4</v>
      </c>
      <c r="M352" s="4">
        <v>4</v>
      </c>
      <c r="N352" s="5">
        <f t="shared" si="258"/>
        <v>100</v>
      </c>
      <c r="O352" s="3">
        <v>10</v>
      </c>
      <c r="P352" s="8">
        <f t="shared" si="286"/>
        <v>1</v>
      </c>
      <c r="Q352" s="9">
        <f t="shared" si="287"/>
        <v>0</v>
      </c>
      <c r="R352" s="10">
        <f t="shared" si="288"/>
        <v>100</v>
      </c>
    </row>
    <row r="353" spans="1:18" ht="40.799999999999997" x14ac:dyDescent="0.2">
      <c r="A353" s="1" t="s">
        <v>53</v>
      </c>
      <c r="B353" s="1" t="s">
        <v>54</v>
      </c>
      <c r="C353" s="2" t="s">
        <v>409</v>
      </c>
      <c r="D353" s="1" t="s">
        <v>20</v>
      </c>
      <c r="E353" s="1" t="s">
        <v>68</v>
      </c>
      <c r="F353" s="1" t="s">
        <v>69</v>
      </c>
      <c r="G353" s="2" t="s">
        <v>70</v>
      </c>
      <c r="H353" s="2" t="s">
        <v>24</v>
      </c>
      <c r="I353" s="1" t="s">
        <v>25</v>
      </c>
      <c r="J353" s="1" t="s">
        <v>26</v>
      </c>
      <c r="K353" s="1" t="s">
        <v>27</v>
      </c>
      <c r="L353" s="4">
        <v>26550</v>
      </c>
      <c r="M353" s="4">
        <v>26550</v>
      </c>
      <c r="N353" s="5">
        <f t="shared" si="258"/>
        <v>100</v>
      </c>
      <c r="O353" s="3">
        <v>5</v>
      </c>
      <c r="P353" s="8">
        <f t="shared" si="286"/>
        <v>1328</v>
      </c>
      <c r="Q353" s="9">
        <f t="shared" si="287"/>
        <v>0</v>
      </c>
      <c r="R353" s="10">
        <f t="shared" si="288"/>
        <v>100</v>
      </c>
    </row>
    <row r="354" spans="1:18" ht="40.799999999999997" x14ac:dyDescent="0.2">
      <c r="A354" s="1" t="s">
        <v>53</v>
      </c>
      <c r="B354" s="1" t="s">
        <v>54</v>
      </c>
      <c r="C354" s="2" t="s">
        <v>409</v>
      </c>
      <c r="D354" s="1" t="s">
        <v>20</v>
      </c>
      <c r="E354" s="1" t="s">
        <v>375</v>
      </c>
      <c r="F354" s="1" t="s">
        <v>72</v>
      </c>
      <c r="G354" s="2" t="s">
        <v>376</v>
      </c>
      <c r="H354" s="2" t="s">
        <v>59</v>
      </c>
      <c r="I354" s="1" t="s">
        <v>25</v>
      </c>
      <c r="J354" s="1" t="s">
        <v>60</v>
      </c>
      <c r="K354" s="1" t="s">
        <v>27</v>
      </c>
      <c r="L354" s="4">
        <v>27</v>
      </c>
      <c r="M354" s="4">
        <v>25</v>
      </c>
      <c r="N354" s="5">
        <f t="shared" si="258"/>
        <v>92.592592592592595</v>
      </c>
      <c r="O354" s="3">
        <v>10</v>
      </c>
      <c r="P354" s="8">
        <f t="shared" si="286"/>
        <v>3</v>
      </c>
      <c r="Q354" s="9">
        <v>0</v>
      </c>
      <c r="R354" s="10">
        <v>100</v>
      </c>
    </row>
    <row r="355" spans="1:18" ht="51" x14ac:dyDescent="0.2">
      <c r="A355" s="1" t="s">
        <v>53</v>
      </c>
      <c r="B355" s="1" t="s">
        <v>54</v>
      </c>
      <c r="C355" s="2" t="s">
        <v>409</v>
      </c>
      <c r="D355" s="1" t="s">
        <v>20</v>
      </c>
      <c r="E355" s="1" t="s">
        <v>360</v>
      </c>
      <c r="F355" s="1" t="s">
        <v>89</v>
      </c>
      <c r="G355" s="2" t="s">
        <v>361</v>
      </c>
      <c r="H355" s="2" t="s">
        <v>59</v>
      </c>
      <c r="I355" s="1" t="s">
        <v>25</v>
      </c>
      <c r="J355" s="1" t="s">
        <v>60</v>
      </c>
      <c r="K355" s="1" t="s">
        <v>27</v>
      </c>
      <c r="L355" s="4">
        <v>69</v>
      </c>
      <c r="M355" s="4">
        <v>67</v>
      </c>
      <c r="N355" s="5">
        <f t="shared" si="258"/>
        <v>97.101449275362313</v>
      </c>
      <c r="O355" s="3">
        <v>5</v>
      </c>
      <c r="P355" s="8">
        <f t="shared" si="286"/>
        <v>4</v>
      </c>
      <c r="Q355" s="9">
        <v>0</v>
      </c>
      <c r="R355" s="10">
        <v>100</v>
      </c>
    </row>
    <row r="356" spans="1:18" ht="51" x14ac:dyDescent="0.2">
      <c r="A356" s="1" t="s">
        <v>53</v>
      </c>
      <c r="B356" s="1" t="s">
        <v>54</v>
      </c>
      <c r="C356" s="2" t="s">
        <v>409</v>
      </c>
      <c r="D356" s="1" t="s">
        <v>20</v>
      </c>
      <c r="E356" s="1" t="s">
        <v>412</v>
      </c>
      <c r="F356" s="1" t="s">
        <v>89</v>
      </c>
      <c r="G356" s="2" t="s">
        <v>413</v>
      </c>
      <c r="H356" s="2" t="s">
        <v>59</v>
      </c>
      <c r="I356" s="1" t="s">
        <v>25</v>
      </c>
      <c r="J356" s="1" t="s">
        <v>60</v>
      </c>
      <c r="K356" s="1" t="s">
        <v>27</v>
      </c>
      <c r="L356" s="4">
        <v>41</v>
      </c>
      <c r="M356" s="4">
        <v>38</v>
      </c>
      <c r="N356" s="5">
        <f t="shared" si="258"/>
        <v>92.682926829268297</v>
      </c>
      <c r="O356" s="3">
        <v>5</v>
      </c>
      <c r="P356" s="8">
        <f t="shared" si="286"/>
        <v>3</v>
      </c>
      <c r="Q356" s="9">
        <f t="shared" si="287"/>
        <v>1</v>
      </c>
      <c r="R356" s="10">
        <f t="shared" ref="R356:R358" si="289">ROUND(M356/(L356-P356)*100,1)</f>
        <v>100</v>
      </c>
    </row>
    <row r="357" spans="1:18" ht="40.799999999999997" x14ac:dyDescent="0.2">
      <c r="A357" s="1" t="s">
        <v>53</v>
      </c>
      <c r="B357" s="1" t="s">
        <v>54</v>
      </c>
      <c r="C357" s="2" t="s">
        <v>409</v>
      </c>
      <c r="D357" s="1" t="s">
        <v>20</v>
      </c>
      <c r="E357" s="1" t="s">
        <v>263</v>
      </c>
      <c r="F357" s="1" t="s">
        <v>89</v>
      </c>
      <c r="G357" s="2" t="s">
        <v>264</v>
      </c>
      <c r="H357" s="2" t="s">
        <v>59</v>
      </c>
      <c r="I357" s="1" t="s">
        <v>25</v>
      </c>
      <c r="J357" s="1" t="s">
        <v>60</v>
      </c>
      <c r="K357" s="1" t="s">
        <v>27</v>
      </c>
      <c r="L357" s="4">
        <v>33</v>
      </c>
      <c r="M357" s="4">
        <v>10</v>
      </c>
      <c r="N357" s="5">
        <f t="shared" si="258"/>
        <v>30.303030303030305</v>
      </c>
      <c r="O357" s="3">
        <v>5</v>
      </c>
      <c r="P357" s="8">
        <f t="shared" si="286"/>
        <v>2</v>
      </c>
      <c r="Q357" s="9">
        <f t="shared" si="287"/>
        <v>22</v>
      </c>
      <c r="R357" s="10">
        <f t="shared" si="289"/>
        <v>32.299999999999997</v>
      </c>
    </row>
    <row r="358" spans="1:18" ht="40.799999999999997" x14ac:dyDescent="0.2">
      <c r="A358" s="1" t="s">
        <v>53</v>
      </c>
      <c r="B358" s="1" t="s">
        <v>54</v>
      </c>
      <c r="C358" s="2" t="s">
        <v>409</v>
      </c>
      <c r="D358" s="1" t="s">
        <v>20</v>
      </c>
      <c r="E358" s="1" t="s">
        <v>414</v>
      </c>
      <c r="F358" s="1" t="s">
        <v>89</v>
      </c>
      <c r="G358" s="2" t="s">
        <v>415</v>
      </c>
      <c r="H358" s="2" t="s">
        <v>59</v>
      </c>
      <c r="I358" s="1" t="s">
        <v>25</v>
      </c>
      <c r="J358" s="1" t="s">
        <v>60</v>
      </c>
      <c r="K358" s="1" t="s">
        <v>27</v>
      </c>
      <c r="L358" s="4">
        <v>80</v>
      </c>
      <c r="M358" s="4">
        <v>76</v>
      </c>
      <c r="N358" s="5">
        <f t="shared" si="258"/>
        <v>95</v>
      </c>
      <c r="O358" s="3">
        <v>5</v>
      </c>
      <c r="P358" s="8">
        <f t="shared" si="286"/>
        <v>4</v>
      </c>
      <c r="Q358" s="9">
        <f t="shared" si="287"/>
        <v>0</v>
      </c>
      <c r="R358" s="10">
        <f t="shared" si="289"/>
        <v>100</v>
      </c>
    </row>
    <row r="359" spans="1:18" ht="51" x14ac:dyDescent="0.2">
      <c r="A359" s="1" t="s">
        <v>53</v>
      </c>
      <c r="B359" s="1" t="s">
        <v>54</v>
      </c>
      <c r="C359" s="2" t="s">
        <v>409</v>
      </c>
      <c r="D359" s="1" t="s">
        <v>20</v>
      </c>
      <c r="E359" s="1" t="s">
        <v>215</v>
      </c>
      <c r="F359" s="1" t="s">
        <v>89</v>
      </c>
      <c r="G359" s="2" t="s">
        <v>216</v>
      </c>
      <c r="H359" s="2" t="s">
        <v>59</v>
      </c>
      <c r="I359" s="1" t="s">
        <v>25</v>
      </c>
      <c r="J359" s="1" t="s">
        <v>60</v>
      </c>
      <c r="K359" s="1" t="s">
        <v>27</v>
      </c>
      <c r="L359" s="4">
        <v>5</v>
      </c>
      <c r="M359" s="4">
        <v>5</v>
      </c>
      <c r="N359" s="5">
        <f t="shared" si="258"/>
        <v>100</v>
      </c>
      <c r="O359" s="3">
        <v>5</v>
      </c>
      <c r="P359" s="8">
        <f t="shared" ref="P359:P360" si="290">ROUNDUP(L359*O359/100,0)</f>
        <v>1</v>
      </c>
      <c r="Q359" s="9">
        <f t="shared" ref="Q359:Q360" si="291">IF(M359-L359=0,0,ROUNDUP(L359-L359*O359%-M359,0))</f>
        <v>0</v>
      </c>
      <c r="R359" s="10">
        <f t="shared" ref="R359" si="292">ROUND(M359/L359*100,1)</f>
        <v>100</v>
      </c>
    </row>
    <row r="360" spans="1:18" ht="61.8" thickBot="1" x14ac:dyDescent="0.25">
      <c r="A360" s="16" t="s">
        <v>53</v>
      </c>
      <c r="B360" s="16" t="s">
        <v>54</v>
      </c>
      <c r="C360" s="17" t="s">
        <v>409</v>
      </c>
      <c r="D360" s="16" t="s">
        <v>41</v>
      </c>
      <c r="E360" s="16" t="s">
        <v>99</v>
      </c>
      <c r="F360" s="16" t="s">
        <v>100</v>
      </c>
      <c r="G360" s="17" t="s">
        <v>101</v>
      </c>
      <c r="H360" s="17" t="s">
        <v>102</v>
      </c>
      <c r="I360" s="16" t="s">
        <v>25</v>
      </c>
      <c r="J360" s="16" t="s">
        <v>60</v>
      </c>
      <c r="K360" s="16" t="s">
        <v>27</v>
      </c>
      <c r="L360" s="18">
        <v>93</v>
      </c>
      <c r="M360" s="18">
        <v>88</v>
      </c>
      <c r="N360" s="19">
        <f t="shared" si="258"/>
        <v>94.623655913978496</v>
      </c>
      <c r="O360" s="20">
        <v>5</v>
      </c>
      <c r="P360" s="21">
        <f t="shared" si="290"/>
        <v>5</v>
      </c>
      <c r="Q360" s="22">
        <f t="shared" si="291"/>
        <v>1</v>
      </c>
      <c r="R360" s="23">
        <f t="shared" ref="R360" si="293">ROUND(M360/(L360-P360)*100,1)</f>
        <v>100</v>
      </c>
    </row>
    <row r="361" spans="1:18" ht="51" x14ac:dyDescent="0.2">
      <c r="A361" s="24" t="s">
        <v>53</v>
      </c>
      <c r="B361" s="24" t="s">
        <v>54</v>
      </c>
      <c r="C361" s="25" t="s">
        <v>416</v>
      </c>
      <c r="D361" s="24" t="s">
        <v>20</v>
      </c>
      <c r="E361" s="24" t="s">
        <v>226</v>
      </c>
      <c r="F361" s="24" t="s">
        <v>57</v>
      </c>
      <c r="G361" s="25" t="s">
        <v>227</v>
      </c>
      <c r="H361" s="25" t="s">
        <v>59</v>
      </c>
      <c r="I361" s="24" t="s">
        <v>25</v>
      </c>
      <c r="J361" s="24" t="s">
        <v>60</v>
      </c>
      <c r="K361" s="24" t="s">
        <v>27</v>
      </c>
      <c r="L361" s="26">
        <v>8</v>
      </c>
      <c r="M361" s="26">
        <v>8</v>
      </c>
      <c r="N361" s="27">
        <f t="shared" si="258"/>
        <v>100</v>
      </c>
      <c r="O361" s="28">
        <v>5</v>
      </c>
      <c r="P361" s="29">
        <f t="shared" ref="P361:P362" si="294">ROUNDUP(L361*O361/100,0)</f>
        <v>1</v>
      </c>
      <c r="Q361" s="30">
        <f t="shared" ref="Q361" si="295">IF(M361-L361=0,0,ROUNDUP(L361-L361*O361%-M361,0))</f>
        <v>0</v>
      </c>
      <c r="R361" s="31">
        <f t="shared" ref="R361" si="296">ROUND(M361/L361*100,1)</f>
        <v>100</v>
      </c>
    </row>
    <row r="362" spans="1:18" ht="51" x14ac:dyDescent="0.2">
      <c r="A362" s="32" t="s">
        <v>53</v>
      </c>
      <c r="B362" s="32" t="s">
        <v>54</v>
      </c>
      <c r="C362" s="2" t="s">
        <v>416</v>
      </c>
      <c r="D362" s="32" t="s">
        <v>20</v>
      </c>
      <c r="E362" s="32" t="s">
        <v>65</v>
      </c>
      <c r="F362" s="32" t="s">
        <v>66</v>
      </c>
      <c r="G362" s="2" t="s">
        <v>67</v>
      </c>
      <c r="H362" s="2" t="s">
        <v>59</v>
      </c>
      <c r="I362" s="32" t="s">
        <v>25</v>
      </c>
      <c r="J362" s="32" t="s">
        <v>60</v>
      </c>
      <c r="K362" s="32" t="s">
        <v>27</v>
      </c>
      <c r="L362" s="4">
        <v>12</v>
      </c>
      <c r="M362" s="4">
        <v>11</v>
      </c>
      <c r="N362" s="5">
        <f t="shared" si="258"/>
        <v>91.666666666666657</v>
      </c>
      <c r="O362" s="7">
        <v>10</v>
      </c>
      <c r="P362" s="8">
        <f t="shared" si="294"/>
        <v>2</v>
      </c>
      <c r="Q362" s="9">
        <v>0</v>
      </c>
      <c r="R362" s="10">
        <v>100</v>
      </c>
    </row>
    <row r="363" spans="1:18" ht="40.799999999999997" x14ac:dyDescent="0.2">
      <c r="A363" s="32" t="s">
        <v>53</v>
      </c>
      <c r="B363" s="32" t="s">
        <v>54</v>
      </c>
      <c r="C363" s="2" t="s">
        <v>416</v>
      </c>
      <c r="D363" s="32" t="s">
        <v>20</v>
      </c>
      <c r="E363" s="32" t="s">
        <v>68</v>
      </c>
      <c r="F363" s="32" t="s">
        <v>69</v>
      </c>
      <c r="G363" s="2" t="s">
        <v>70</v>
      </c>
      <c r="H363" s="2" t="s">
        <v>24</v>
      </c>
      <c r="I363" s="32" t="s">
        <v>25</v>
      </c>
      <c r="J363" s="32" t="s">
        <v>26</v>
      </c>
      <c r="K363" s="32" t="s">
        <v>27</v>
      </c>
      <c r="L363" s="4">
        <v>44280</v>
      </c>
      <c r="M363" s="4">
        <v>44280</v>
      </c>
      <c r="N363" s="5">
        <f t="shared" si="258"/>
        <v>100</v>
      </c>
      <c r="O363" s="7">
        <v>5</v>
      </c>
      <c r="P363" s="8">
        <f t="shared" ref="P363:P364" si="297">ROUNDUP(L363*O363/100,0)</f>
        <v>2214</v>
      </c>
      <c r="Q363" s="9">
        <f t="shared" ref="Q363" si="298">IF(M363-L363=0,0,ROUNDUP(L363-L363*O363%-M363,0))</f>
        <v>0</v>
      </c>
      <c r="R363" s="10">
        <f t="shared" ref="R363" si="299">ROUND(M363/L363*100,1)</f>
        <v>100</v>
      </c>
    </row>
    <row r="364" spans="1:18" ht="51" x14ac:dyDescent="0.2">
      <c r="A364" s="32" t="s">
        <v>53</v>
      </c>
      <c r="B364" s="32" t="s">
        <v>54</v>
      </c>
      <c r="C364" s="2" t="s">
        <v>416</v>
      </c>
      <c r="D364" s="32" t="s">
        <v>20</v>
      </c>
      <c r="E364" s="32" t="s">
        <v>356</v>
      </c>
      <c r="F364" s="32" t="s">
        <v>72</v>
      </c>
      <c r="G364" s="2" t="s">
        <v>357</v>
      </c>
      <c r="H364" s="2" t="s">
        <v>59</v>
      </c>
      <c r="I364" s="32" t="s">
        <v>25</v>
      </c>
      <c r="J364" s="32" t="s">
        <v>60</v>
      </c>
      <c r="K364" s="32" t="s">
        <v>27</v>
      </c>
      <c r="L364" s="4">
        <v>37</v>
      </c>
      <c r="M364" s="4">
        <v>36</v>
      </c>
      <c r="N364" s="5">
        <f t="shared" si="258"/>
        <v>97.297297297297305</v>
      </c>
      <c r="O364" s="7">
        <v>10</v>
      </c>
      <c r="P364" s="8">
        <f t="shared" si="297"/>
        <v>4</v>
      </c>
      <c r="Q364" s="9">
        <v>0</v>
      </c>
      <c r="R364" s="10">
        <v>100</v>
      </c>
    </row>
    <row r="365" spans="1:18" ht="40.799999999999997" x14ac:dyDescent="0.2">
      <c r="A365" s="32" t="s">
        <v>53</v>
      </c>
      <c r="B365" s="32" t="s">
        <v>54</v>
      </c>
      <c r="C365" s="2" t="s">
        <v>416</v>
      </c>
      <c r="D365" s="32" t="s">
        <v>20</v>
      </c>
      <c r="E365" s="32" t="s">
        <v>129</v>
      </c>
      <c r="F365" s="32" t="s">
        <v>72</v>
      </c>
      <c r="G365" s="2" t="s">
        <v>130</v>
      </c>
      <c r="H365" s="2" t="s">
        <v>59</v>
      </c>
      <c r="I365" s="32" t="s">
        <v>25</v>
      </c>
      <c r="J365" s="32" t="s">
        <v>60</v>
      </c>
      <c r="K365" s="32" t="s">
        <v>27</v>
      </c>
      <c r="L365" s="4">
        <v>27</v>
      </c>
      <c r="M365" s="4">
        <v>27</v>
      </c>
      <c r="N365" s="5">
        <f t="shared" si="258"/>
        <v>100</v>
      </c>
      <c r="O365" s="7">
        <v>10</v>
      </c>
      <c r="P365" s="8">
        <f t="shared" ref="P365:P367" si="300">ROUNDUP(L365*O365/100,0)</f>
        <v>3</v>
      </c>
      <c r="Q365" s="9">
        <f t="shared" ref="Q365:Q366" si="301">IF(M365-L365=0,0,ROUNDUP(L365-L365*O365%-M365,0))</f>
        <v>0</v>
      </c>
      <c r="R365" s="10">
        <f t="shared" ref="R365:R366" si="302">ROUND(M365/L365*100,1)</f>
        <v>100</v>
      </c>
    </row>
    <row r="366" spans="1:18" ht="51" x14ac:dyDescent="0.2">
      <c r="A366" s="32" t="s">
        <v>53</v>
      </c>
      <c r="B366" s="32" t="s">
        <v>54</v>
      </c>
      <c r="C366" s="2" t="s">
        <v>416</v>
      </c>
      <c r="D366" s="32" t="s">
        <v>20</v>
      </c>
      <c r="E366" s="32" t="s">
        <v>74</v>
      </c>
      <c r="F366" s="32" t="s">
        <v>72</v>
      </c>
      <c r="G366" s="2" t="s">
        <v>75</v>
      </c>
      <c r="H366" s="2" t="s">
        <v>59</v>
      </c>
      <c r="I366" s="32" t="s">
        <v>25</v>
      </c>
      <c r="J366" s="32" t="s">
        <v>60</v>
      </c>
      <c r="K366" s="32" t="s">
        <v>27</v>
      </c>
      <c r="L366" s="4">
        <v>50</v>
      </c>
      <c r="M366" s="4">
        <v>50</v>
      </c>
      <c r="N366" s="5">
        <f t="shared" si="258"/>
        <v>100</v>
      </c>
      <c r="O366" s="7">
        <v>10</v>
      </c>
      <c r="P366" s="8">
        <f t="shared" si="300"/>
        <v>5</v>
      </c>
      <c r="Q366" s="9">
        <f t="shared" si="301"/>
        <v>0</v>
      </c>
      <c r="R366" s="10">
        <f t="shared" si="302"/>
        <v>100</v>
      </c>
    </row>
    <row r="367" spans="1:18" ht="51" x14ac:dyDescent="0.2">
      <c r="A367" s="32" t="s">
        <v>53</v>
      </c>
      <c r="B367" s="32" t="s">
        <v>54</v>
      </c>
      <c r="C367" s="2" t="s">
        <v>416</v>
      </c>
      <c r="D367" s="32" t="s">
        <v>20</v>
      </c>
      <c r="E367" s="32" t="s">
        <v>242</v>
      </c>
      <c r="F367" s="32" t="s">
        <v>89</v>
      </c>
      <c r="G367" s="2" t="s">
        <v>243</v>
      </c>
      <c r="H367" s="2" t="s">
        <v>59</v>
      </c>
      <c r="I367" s="32" t="s">
        <v>25</v>
      </c>
      <c r="J367" s="32" t="s">
        <v>60</v>
      </c>
      <c r="K367" s="32" t="s">
        <v>27</v>
      </c>
      <c r="L367" s="4">
        <v>45</v>
      </c>
      <c r="M367" s="4">
        <v>43</v>
      </c>
      <c r="N367" s="5">
        <f t="shared" si="258"/>
        <v>95.555555555555557</v>
      </c>
      <c r="O367" s="7">
        <v>5</v>
      </c>
      <c r="P367" s="8">
        <f t="shared" si="300"/>
        <v>3</v>
      </c>
      <c r="Q367" s="9">
        <v>0</v>
      </c>
      <c r="R367" s="10">
        <v>100</v>
      </c>
    </row>
    <row r="368" spans="1:18" ht="51" x14ac:dyDescent="0.2">
      <c r="A368" s="32" t="s">
        <v>53</v>
      </c>
      <c r="B368" s="32" t="s">
        <v>54</v>
      </c>
      <c r="C368" s="2" t="s">
        <v>416</v>
      </c>
      <c r="D368" s="32" t="s">
        <v>20</v>
      </c>
      <c r="E368" s="32" t="s">
        <v>417</v>
      </c>
      <c r="F368" s="32" t="s">
        <v>89</v>
      </c>
      <c r="G368" s="2" t="s">
        <v>418</v>
      </c>
      <c r="H368" s="2" t="s">
        <v>59</v>
      </c>
      <c r="I368" s="32" t="s">
        <v>25</v>
      </c>
      <c r="J368" s="32" t="s">
        <v>60</v>
      </c>
      <c r="K368" s="32" t="s">
        <v>27</v>
      </c>
      <c r="L368" s="4">
        <v>8</v>
      </c>
      <c r="M368" s="4">
        <v>8</v>
      </c>
      <c r="N368" s="5">
        <f t="shared" si="258"/>
        <v>100</v>
      </c>
      <c r="O368" s="7">
        <v>5</v>
      </c>
      <c r="P368" s="8">
        <f t="shared" ref="P368:P371" si="303">ROUNDUP(L368*O368/100,0)</f>
        <v>1</v>
      </c>
      <c r="Q368" s="9">
        <f t="shared" ref="Q368:Q371" si="304">IF(M368-L368=0,0,ROUNDUP(L368-L368*O368%-M368,0))</f>
        <v>0</v>
      </c>
      <c r="R368" s="10">
        <f t="shared" ref="R368:R371" si="305">ROUND(M368/L368*100,1)</f>
        <v>100</v>
      </c>
    </row>
    <row r="369" spans="1:18" ht="31.2" thickBot="1" x14ac:dyDescent="0.25">
      <c r="A369" s="33" t="s">
        <v>53</v>
      </c>
      <c r="B369" s="33" t="s">
        <v>54</v>
      </c>
      <c r="C369" s="34" t="s">
        <v>416</v>
      </c>
      <c r="D369" s="33" t="s">
        <v>20</v>
      </c>
      <c r="E369" s="33" t="s">
        <v>419</v>
      </c>
      <c r="F369" s="33" t="s">
        <v>89</v>
      </c>
      <c r="G369" s="34" t="s">
        <v>420</v>
      </c>
      <c r="H369" s="34" t="s">
        <v>59</v>
      </c>
      <c r="I369" s="33" t="s">
        <v>25</v>
      </c>
      <c r="J369" s="33" t="s">
        <v>60</v>
      </c>
      <c r="K369" s="33" t="s">
        <v>27</v>
      </c>
      <c r="L369" s="35">
        <v>20</v>
      </c>
      <c r="M369" s="35">
        <v>20</v>
      </c>
      <c r="N369" s="36">
        <f t="shared" si="258"/>
        <v>100</v>
      </c>
      <c r="O369" s="37">
        <v>5</v>
      </c>
      <c r="P369" s="38">
        <f t="shared" si="303"/>
        <v>1</v>
      </c>
      <c r="Q369" s="39">
        <f t="shared" si="304"/>
        <v>0</v>
      </c>
      <c r="R369" s="40">
        <f t="shared" si="305"/>
        <v>100</v>
      </c>
    </row>
    <row r="370" spans="1:18" ht="20.399999999999999" x14ac:dyDescent="0.2">
      <c r="A370" s="12" t="s">
        <v>53</v>
      </c>
      <c r="B370" s="12" t="s">
        <v>421</v>
      </c>
      <c r="C370" s="13" t="s">
        <v>422</v>
      </c>
      <c r="D370" s="12" t="s">
        <v>41</v>
      </c>
      <c r="E370" s="12" t="s">
        <v>423</v>
      </c>
      <c r="F370" s="12" t="s">
        <v>424</v>
      </c>
      <c r="G370" s="13" t="s">
        <v>425</v>
      </c>
      <c r="H370" s="13" t="s">
        <v>426</v>
      </c>
      <c r="I370" s="12" t="s">
        <v>427</v>
      </c>
      <c r="J370" s="12" t="s">
        <v>46</v>
      </c>
      <c r="K370" s="12" t="s">
        <v>27</v>
      </c>
      <c r="L370" s="4">
        <v>14830</v>
      </c>
      <c r="M370" s="4">
        <v>14830</v>
      </c>
      <c r="N370" s="5">
        <f t="shared" si="258"/>
        <v>100</v>
      </c>
      <c r="O370" s="7">
        <v>5</v>
      </c>
      <c r="P370" s="8">
        <f t="shared" si="303"/>
        <v>742</v>
      </c>
      <c r="Q370" s="9">
        <f t="shared" si="304"/>
        <v>0</v>
      </c>
      <c r="R370" s="10">
        <f t="shared" si="305"/>
        <v>100</v>
      </c>
    </row>
    <row r="371" spans="1:18" ht="21" thickBot="1" x14ac:dyDescent="0.25">
      <c r="A371" s="33" t="s">
        <v>53</v>
      </c>
      <c r="B371" s="33" t="s">
        <v>421</v>
      </c>
      <c r="C371" s="34" t="s">
        <v>422</v>
      </c>
      <c r="D371" s="33" t="s">
        <v>41</v>
      </c>
      <c r="E371" s="33" t="s">
        <v>428</v>
      </c>
      <c r="F371" s="33" t="s">
        <v>429</v>
      </c>
      <c r="G371" s="34" t="s">
        <v>430</v>
      </c>
      <c r="H371" s="34" t="s">
        <v>45</v>
      </c>
      <c r="I371" s="33" t="s">
        <v>25</v>
      </c>
      <c r="J371" s="33" t="s">
        <v>46</v>
      </c>
      <c r="K371" s="33" t="s">
        <v>27</v>
      </c>
      <c r="L371" s="41">
        <v>9</v>
      </c>
      <c r="M371" s="41">
        <v>9</v>
      </c>
      <c r="N371" s="42">
        <f t="shared" si="258"/>
        <v>100</v>
      </c>
      <c r="O371" s="43"/>
      <c r="P371" s="44">
        <f t="shared" si="303"/>
        <v>0</v>
      </c>
      <c r="Q371" s="45">
        <f t="shared" si="304"/>
        <v>0</v>
      </c>
      <c r="R371" s="46">
        <f t="shared" si="305"/>
        <v>100</v>
      </c>
    </row>
  </sheetData>
  <autoFilter ref="A2:V371" xr:uid="{00000000-0001-0000-0000-000000000000}"/>
  <mergeCells count="1">
    <mergeCell ref="A1:R1"/>
  </mergeCells>
  <phoneticPr fontId="0" type="noConversion"/>
  <conditionalFormatting sqref="R3:R371">
    <cfRule type="cellIs" dxfId="0" priority="1" operator="lessThan">
      <formula>100</formula>
    </cfRule>
  </conditionalFormatting>
  <pageMargins left="0.4" right="0.4" top="0.4" bottom="0.4" header="0.1" footer="0.1"/>
  <pageSetup paperSize="9" fitToHeight="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18.03.2026 РАМЗЭС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2026-03-18T13:38:10Z</dcterms:created>
  <dcterms:modified xsi:type="dcterms:W3CDTF">2026-03-19T07:43:31Z</dcterms:modified>
</cp:coreProperties>
</file>